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D:\搜狗高速下载\"/>
    </mc:Choice>
  </mc:AlternateContent>
  <xr:revisionPtr revIDLastSave="0" documentId="13_ncr:1_{7565595A-DF16-445D-9DC2-C3BECAAFB890}" xr6:coauthVersionLast="47" xr6:coauthVersionMax="47" xr10:uidLastSave="{00000000-0000-0000-0000-000000000000}"/>
  <bookViews>
    <workbookView xWindow="8148" yWindow="624" windowWidth="14304" windowHeight="11496" xr2:uid="{00000000-000D-0000-FFFF-FFFF00000000}"/>
  </bookViews>
  <sheets>
    <sheet name="本月" sheetId="1" r:id="rId1"/>
  </sheets>
  <externalReferences>
    <externalReference r:id="rId2"/>
    <externalReference r:id="rId3"/>
  </externalReferences>
  <definedNames>
    <definedName name="_xlnm._FilterDatabase" localSheetId="0" hidden="1">本月!$A$4:$Y$238</definedName>
    <definedName name="aa">[1]XL4Poppy!$C$39</definedName>
    <definedName name="AREA">[2]Sheet2!$A$1:$K$1</definedName>
    <definedName name="CompleteAndStart">[2]Sheet2!$B$35:$N$35</definedName>
    <definedName name="_xlnm.Print_Area" localSheetId="0">本月!$A$2:$W$238</definedName>
    <definedName name="Print_Area_MI">#REF!</definedName>
    <definedName name="_xlnm.Print_Titles" localSheetId="0">本月!$4:$4</definedName>
    <definedName name="PROPERTY">[2]Sheet2!$B$34:$K$34</definedName>
    <definedName name="Z_0CEF3110_CC35_4D2F_8DED_140E94F5A6A4_.wvu.Cols" localSheetId="0" hidden="1">本月!$L:$L,本月!$O:$O,本月!$S:$S,本月!$V:$V</definedName>
    <definedName name="Z_0CEF3110_CC35_4D2F_8DED_140E94F5A6A4_.wvu.FilterData" localSheetId="0" hidden="1">本月!$A$4:$W$226</definedName>
    <definedName name="Z_0CEF3110_CC35_4D2F_8DED_140E94F5A6A4_.wvu.PrintArea" localSheetId="0" hidden="1">本月!$A$3:$W$226</definedName>
    <definedName name="Z_0CEF3110_CC35_4D2F_8DED_140E94F5A6A4_.wvu.PrintTitles" localSheetId="0" hidden="1">本月!$4:$4</definedName>
    <definedName name="Z_2B55472D_D073_413B_AE8C_9619DC81F8CB_.wvu.Cols" localSheetId="0" hidden="1">本月!$L:$L,本月!$O:$O,本月!$V:$V</definedName>
    <definedName name="Z_2B55472D_D073_413B_AE8C_9619DC81F8CB_.wvu.FilterData" localSheetId="0" hidden="1">本月!$A$4:$W$226</definedName>
    <definedName name="Z_2B55472D_D073_413B_AE8C_9619DC81F8CB_.wvu.PrintArea" localSheetId="0" hidden="1">本月!$A$3:$R$226</definedName>
    <definedName name="Z_2B55472D_D073_413B_AE8C_9619DC81F8CB_.wvu.PrintTitles" localSheetId="0" hidden="1">本月!$4:$4</definedName>
    <definedName name="Z_602D7209_96EA_4451_83CE_CECFCC1ABDE4_.wvu.FilterData" localSheetId="0" hidden="1">本月!$A$4:$W$226</definedName>
    <definedName name="Z_602D7209_96EA_4451_83CE_CECFCC1ABDE4_.wvu.PrintArea" localSheetId="0" hidden="1">本月!$A$3:$R$226</definedName>
    <definedName name="Z_602D7209_96EA_4451_83CE_CECFCC1ABDE4_.wvu.PrintTitles" localSheetId="0" hidden="1">本月!$4:$4</definedName>
    <definedName name="Z_72F822AD_43C5_4339_91DA_1000E4E2A5A6_.wvu.Cols" localSheetId="0" hidden="1">本月!$L:$L,本月!$O:$O,本月!$V:$V</definedName>
    <definedName name="Z_72F822AD_43C5_4339_91DA_1000E4E2A5A6_.wvu.FilterData" localSheetId="0" hidden="1">本月!$A$4:$W$239</definedName>
    <definedName name="Z_72F822AD_43C5_4339_91DA_1000E4E2A5A6_.wvu.PrintArea" localSheetId="0" hidden="1">本月!$A$2:$W$238</definedName>
    <definedName name="Z_72F822AD_43C5_4339_91DA_1000E4E2A5A6_.wvu.PrintTitles" localSheetId="0" hidden="1">本月!$4:$4</definedName>
    <definedName name="Z_D2513E1A_D514_4D30_A671_4EAAC907568A_.wvu.FilterData" localSheetId="0" hidden="1">本月!$A$4:$V$226</definedName>
    <definedName name="Z_D2513E1A_D514_4D30_A671_4EAAC907568A_.wvu.PrintArea" localSheetId="0" hidden="1">本月!$A$3:$R$226</definedName>
    <definedName name="Z_D2513E1A_D514_4D30_A671_4EAAC907568A_.wvu.PrintTitles" localSheetId="0" hidden="1">本月!$4:$4</definedName>
    <definedName name="Z_D5B46CEA_F509_455D_B941_0E83A417C7DE_.wvu.FilterData" localSheetId="0" hidden="1">本月!$A$4:$W$239</definedName>
    <definedName name="Z_D5B46CEA_F509_455D_B941_0E83A417C7DE_.wvu.PrintArea" localSheetId="0" hidden="1">本月!$A$2:$W$238</definedName>
    <definedName name="Z_D5B46CEA_F509_455D_B941_0E83A417C7DE_.wvu.PrintTitles" localSheetId="0" hidden="1">本月!$4:$4</definedName>
    <definedName name="전">#REF!</definedName>
    <definedName name="주택사업본부">#REF!</definedName>
    <definedName name="철구사업본부">#REF!</definedName>
  </definedNames>
  <calcPr calcId="181029"/>
</workbook>
</file>

<file path=xl/calcChain.xml><?xml version="1.0" encoding="utf-8"?>
<calcChain xmlns="http://schemas.openxmlformats.org/spreadsheetml/2006/main">
  <c r="A237" i="1" l="1"/>
  <c r="A236" i="1"/>
  <c r="A235" i="1"/>
  <c r="A234" i="1"/>
  <c r="A233" i="1"/>
  <c r="A232" i="1"/>
  <c r="A231" i="1"/>
  <c r="A230" i="1"/>
  <c r="A229" i="1"/>
  <c r="A228" i="1"/>
  <c r="J227" i="1"/>
  <c r="I227" i="1"/>
  <c r="H227" i="1"/>
  <c r="G227" i="1"/>
  <c r="F227" i="1"/>
  <c r="D227" i="1"/>
  <c r="A226" i="1"/>
  <c r="A225" i="1"/>
  <c r="A224" i="1"/>
  <c r="A223" i="1"/>
  <c r="A222" i="1"/>
  <c r="A221" i="1"/>
  <c r="A220" i="1"/>
  <c r="J219" i="1"/>
  <c r="I219" i="1"/>
  <c r="H219" i="1"/>
  <c r="G219" i="1"/>
  <c r="F219" i="1"/>
  <c r="D219" i="1"/>
  <c r="A218" i="1"/>
  <c r="A217" i="1"/>
  <c r="A216" i="1"/>
  <c r="J215" i="1"/>
  <c r="I215" i="1"/>
  <c r="H215" i="1"/>
  <c r="G215" i="1"/>
  <c r="F215" i="1"/>
  <c r="D215" i="1"/>
  <c r="A214" i="1"/>
  <c r="A213" i="1"/>
  <c r="A212" i="1"/>
  <c r="A211" i="1"/>
  <c r="A210" i="1"/>
  <c r="A209" i="1"/>
  <c r="A208" i="1"/>
  <c r="A207" i="1"/>
  <c r="A206" i="1"/>
  <c r="A205" i="1"/>
  <c r="A204" i="1"/>
  <c r="A203" i="1"/>
  <c r="A202" i="1"/>
  <c r="A201" i="1"/>
  <c r="A200" i="1"/>
  <c r="J199" i="1"/>
  <c r="I199" i="1"/>
  <c r="H199" i="1"/>
  <c r="G199" i="1"/>
  <c r="F199" i="1"/>
  <c r="D199" i="1"/>
  <c r="A198" i="1"/>
  <c r="A197" i="1"/>
  <c r="A196" i="1"/>
  <c r="J195" i="1"/>
  <c r="I195" i="1"/>
  <c r="H195" i="1"/>
  <c r="G195" i="1"/>
  <c r="F195" i="1"/>
  <c r="D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J157" i="1"/>
  <c r="I157" i="1"/>
  <c r="H157" i="1"/>
  <c r="G157" i="1"/>
  <c r="F157" i="1"/>
  <c r="D157" i="1"/>
  <c r="A156" i="1"/>
  <c r="A155" i="1"/>
  <c r="A154" i="1"/>
  <c r="A153" i="1"/>
  <c r="A152" i="1"/>
  <c r="A151" i="1"/>
  <c r="A150" i="1"/>
  <c r="A149" i="1"/>
  <c r="A148" i="1"/>
  <c r="A147" i="1"/>
  <c r="J146" i="1"/>
  <c r="I146" i="1"/>
  <c r="H146" i="1"/>
  <c r="G146" i="1"/>
  <c r="F146" i="1"/>
  <c r="D146" i="1"/>
  <c r="A145" i="1"/>
  <c r="A144" i="1"/>
  <c r="A143" i="1"/>
  <c r="A142" i="1"/>
  <c r="A141" i="1"/>
  <c r="A140" i="1"/>
  <c r="A139" i="1"/>
  <c r="A138" i="1"/>
  <c r="A137" i="1"/>
  <c r="J136" i="1"/>
  <c r="I136" i="1"/>
  <c r="H136" i="1"/>
  <c r="G136" i="1"/>
  <c r="F136" i="1"/>
  <c r="D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J103" i="1"/>
  <c r="I103" i="1"/>
  <c r="H103" i="1"/>
  <c r="G103" i="1"/>
  <c r="F103" i="1"/>
  <c r="D103" i="1"/>
  <c r="A102" i="1"/>
  <c r="A101" i="1"/>
  <c r="A100" i="1"/>
  <c r="A99" i="1"/>
  <c r="A98" i="1"/>
  <c r="A97" i="1"/>
  <c r="A96" i="1"/>
  <c r="J95" i="1"/>
  <c r="I95" i="1"/>
  <c r="H95" i="1"/>
  <c r="G95" i="1"/>
  <c r="F95" i="1"/>
  <c r="D95" i="1"/>
  <c r="A94" i="1"/>
  <c r="A93" i="1"/>
  <c r="A92" i="1"/>
  <c r="A91" i="1"/>
  <c r="A90" i="1"/>
  <c r="J89" i="1"/>
  <c r="I89" i="1"/>
  <c r="H89" i="1"/>
  <c r="G89" i="1"/>
  <c r="F89" i="1"/>
  <c r="D89" i="1"/>
  <c r="A88" i="1"/>
  <c r="A87" i="1"/>
  <c r="J86" i="1"/>
  <c r="I86" i="1"/>
  <c r="H86" i="1"/>
  <c r="G86" i="1"/>
  <c r="F86" i="1"/>
  <c r="D86" i="1"/>
  <c r="A85" i="1"/>
  <c r="J84" i="1"/>
  <c r="I84" i="1"/>
  <c r="H84" i="1"/>
  <c r="G84" i="1"/>
  <c r="F84" i="1"/>
  <c r="D84" i="1"/>
  <c r="A83" i="1"/>
  <c r="A82" i="1"/>
  <c r="A81" i="1"/>
  <c r="A80" i="1"/>
  <c r="A79" i="1"/>
  <c r="J78" i="1"/>
  <c r="I78" i="1"/>
  <c r="H78" i="1"/>
  <c r="G78" i="1"/>
  <c r="F78" i="1"/>
  <c r="D78" i="1"/>
  <c r="A77" i="1"/>
  <c r="J76" i="1"/>
  <c r="I76" i="1"/>
  <c r="H76" i="1"/>
  <c r="G76" i="1"/>
  <c r="F76" i="1"/>
  <c r="D76" i="1"/>
  <c r="A75" i="1"/>
  <c r="A74" i="1"/>
  <c r="J73" i="1"/>
  <c r="I73" i="1"/>
  <c r="H73" i="1"/>
  <c r="G73" i="1"/>
  <c r="F73" i="1"/>
  <c r="D73" i="1"/>
  <c r="A72" i="1"/>
  <c r="J71" i="1"/>
  <c r="I71" i="1"/>
  <c r="H71" i="1"/>
  <c r="G71" i="1"/>
  <c r="F71" i="1"/>
  <c r="D71" i="1"/>
  <c r="A70" i="1"/>
  <c r="A69" i="1"/>
  <c r="A68" i="1"/>
  <c r="A67" i="1"/>
  <c r="J66" i="1"/>
  <c r="I66" i="1"/>
  <c r="H66" i="1"/>
  <c r="G66" i="1"/>
  <c r="F66" i="1"/>
  <c r="D66" i="1"/>
  <c r="A65" i="1"/>
  <c r="A64" i="1"/>
  <c r="A63" i="1"/>
  <c r="A62" i="1"/>
  <c r="A61" i="1"/>
  <c r="A60" i="1"/>
  <c r="A59" i="1"/>
  <c r="J58" i="1"/>
  <c r="I58" i="1"/>
  <c r="H58" i="1"/>
  <c r="G58" i="1"/>
  <c r="F58" i="1"/>
  <c r="D58" i="1"/>
  <c r="A57" i="1"/>
  <c r="A56" i="1"/>
  <c r="A55" i="1"/>
  <c r="A54" i="1"/>
  <c r="A53" i="1"/>
  <c r="A52" i="1"/>
  <c r="A51" i="1"/>
  <c r="A50" i="1"/>
  <c r="A49" i="1"/>
  <c r="A48" i="1"/>
  <c r="A47" i="1"/>
  <c r="A46" i="1"/>
  <c r="A45" i="1"/>
  <c r="J44" i="1"/>
  <c r="I44" i="1"/>
  <c r="H44" i="1"/>
  <c r="G44" i="1"/>
  <c r="F44" i="1"/>
  <c r="D44" i="1"/>
  <c r="A43" i="1"/>
  <c r="A42" i="1"/>
  <c r="A41" i="1"/>
  <c r="A40" i="1"/>
  <c r="A39" i="1"/>
  <c r="J38" i="1"/>
  <c r="I38" i="1"/>
  <c r="H38" i="1"/>
  <c r="G38" i="1"/>
  <c r="F38" i="1"/>
  <c r="D38" i="1"/>
  <c r="A37" i="1"/>
  <c r="A36" i="1"/>
  <c r="J35" i="1"/>
  <c r="I35" i="1"/>
  <c r="H35" i="1"/>
  <c r="G35" i="1"/>
  <c r="F35" i="1"/>
  <c r="D35" i="1"/>
  <c r="A34" i="1"/>
  <c r="A33" i="1"/>
  <c r="A32" i="1"/>
  <c r="A31" i="1"/>
  <c r="A30" i="1"/>
  <c r="J29" i="1"/>
  <c r="I29" i="1"/>
  <c r="H29" i="1"/>
  <c r="G29" i="1"/>
  <c r="F29" i="1"/>
  <c r="D29" i="1"/>
  <c r="A28" i="1"/>
  <c r="A27" i="1"/>
  <c r="A26" i="1"/>
  <c r="A25" i="1"/>
  <c r="A24" i="1"/>
  <c r="A23" i="1"/>
  <c r="A22" i="1"/>
  <c r="A21" i="1"/>
  <c r="A20" i="1"/>
  <c r="A19" i="1"/>
  <c r="A18" i="1"/>
  <c r="J17" i="1"/>
  <c r="I17" i="1"/>
  <c r="H17" i="1"/>
  <c r="G17" i="1"/>
  <c r="F17" i="1"/>
  <c r="D17" i="1"/>
  <c r="A16" i="1"/>
  <c r="A15" i="1"/>
  <c r="A14" i="1"/>
  <c r="A13" i="1"/>
  <c r="A12" i="1"/>
  <c r="A11" i="1"/>
  <c r="A10" i="1"/>
  <c r="A9" i="1"/>
  <c r="A8" i="1"/>
  <c r="A7" i="1"/>
  <c r="J6" i="1"/>
  <c r="I6" i="1"/>
  <c r="H6" i="1"/>
  <c r="G6" i="1"/>
  <c r="F6" i="1"/>
  <c r="D6" i="1"/>
  <c r="J5" i="1"/>
  <c r="I5" i="1"/>
  <c r="H5" i="1"/>
  <c r="G5" i="1"/>
  <c r="F5" i="1"/>
  <c r="E5" i="1"/>
  <c r="D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 authorId="0" shapeId="0" xr:uid="{00000000-0006-0000-0000-000001000000}">
      <text>
        <r>
          <rPr>
            <b/>
            <sz val="9"/>
            <rFont val="宋体"/>
            <family val="3"/>
            <charset val="134"/>
          </rPr>
          <t>User:</t>
        </r>
        <r>
          <rPr>
            <sz val="9"/>
            <rFont val="宋体"/>
            <family val="3"/>
            <charset val="134"/>
          </rPr>
          <t xml:space="preserve">
本表包含一个宏，及按ctrl+E 快捷键可实现选择性粘贴数值。可以不启用。</t>
        </r>
      </text>
    </comment>
  </commentList>
</comments>
</file>

<file path=xl/sharedStrings.xml><?xml version="1.0" encoding="utf-8"?>
<sst xmlns="http://schemas.openxmlformats.org/spreadsheetml/2006/main" count="3295" uniqueCount="1141">
  <si>
    <t>附件</t>
  </si>
  <si>
    <t>马尾区2018年度重点项目区四套班子领导及琅岐经济区班子领导责任分工表</t>
  </si>
  <si>
    <t>序号</t>
  </si>
  <si>
    <t>建设
情况</t>
  </si>
  <si>
    <t>项目名称</t>
  </si>
  <si>
    <t>建设内容与规模</t>
  </si>
  <si>
    <t>建设年限</t>
  </si>
  <si>
    <t>总投资
(亿元)</t>
  </si>
  <si>
    <t>2017年底完成投资
（亿元）</t>
  </si>
  <si>
    <t>2018年
计划投资
(亿元)</t>
  </si>
  <si>
    <t>计划
开工</t>
  </si>
  <si>
    <t>计划
竣工</t>
  </si>
  <si>
    <t>2018年工作目标</t>
  </si>
  <si>
    <t>项目最新进展情况</t>
  </si>
  <si>
    <t>业主或
筹建单位</t>
  </si>
  <si>
    <t>项目业主责任人、职务及联系方式（固话、手机）</t>
  </si>
  <si>
    <t>项目业主联系人及电话</t>
  </si>
  <si>
    <t>责任
单位</t>
  </si>
  <si>
    <t>责任人</t>
  </si>
  <si>
    <t>建议
区领导</t>
  </si>
  <si>
    <t>按镇街</t>
  </si>
  <si>
    <t>产业
分类</t>
  </si>
  <si>
    <t>难度系数</t>
  </si>
  <si>
    <t>政府投资项目</t>
  </si>
  <si>
    <t>备注</t>
  </si>
  <si>
    <t>项目类型</t>
  </si>
  <si>
    <t>攻坚类型</t>
  </si>
  <si>
    <t>合计</t>
  </si>
  <si>
    <t>一、区住建局填报</t>
  </si>
  <si>
    <t>在建</t>
  </si>
  <si>
    <t>☆正荣.御品中央</t>
  </si>
  <si>
    <t>用地100.55亩，总建筑面积25.33万平方米，新建住宅、商业网点、集中商业、SOHO及配套设施</t>
  </si>
  <si>
    <t>2015-2019</t>
  </si>
  <si>
    <t>续建</t>
  </si>
  <si>
    <t>2019年</t>
  </si>
  <si>
    <t>2018年12月三期主体结构封顶。</t>
  </si>
  <si>
    <t>1#、2#楼：已封顶，17#楼：桩基施工完成,基坑支护完成。一层结构施工中。</t>
  </si>
  <si>
    <t>正荣（马尾）置业发展有限公司</t>
  </si>
  <si>
    <t xml:space="preserve">林晓彤（总经理）0591-87877222
</t>
  </si>
  <si>
    <t>陈国文（项目经理）13950499067
郑晓姗（内业资料员）13799964756</t>
  </si>
  <si>
    <t>区住建局</t>
  </si>
  <si>
    <t>翁  杰</t>
  </si>
  <si>
    <t>郑是平</t>
  </si>
  <si>
    <t>罗星街道</t>
  </si>
  <si>
    <t>商贸服务</t>
  </si>
  <si>
    <t>产业类</t>
  </si>
  <si>
    <t>提速</t>
  </si>
  <si>
    <t>农林水利</t>
  </si>
  <si>
    <t>☆正荣·悦澜山</t>
  </si>
  <si>
    <t>占地37.5亩，总建筑面积43399.95平方米，建设内容：由A、B、C共3个地块组成，其中A地块为2栋5层的SOHO，B地块为1栋5层SOHO编号，C地块为7栋7～11层住宅楼、1栋2F商业用房和部分住宅楼（2#、3#、5#）周边附属地下室组成</t>
  </si>
  <si>
    <t>2016-2018</t>
  </si>
  <si>
    <t>2018年8月单体竣工。</t>
  </si>
  <si>
    <t>AB地块基本完成各边坡挡墙施工及土石方施工，完成A1#楼二层结构施工；C地块进行1#、6#～9#楼主体结构施工，其中6#、8#、9#楼已封顶</t>
  </si>
  <si>
    <t>福州市马尾区正荣房地产开发有限公司</t>
  </si>
  <si>
    <t>王哲
项目责任人
13905953016</t>
  </si>
  <si>
    <t>傅秋明
项目负责人13400549927</t>
  </si>
  <si>
    <t>王  峪</t>
  </si>
  <si>
    <t>竣工</t>
  </si>
  <si>
    <t>城建环保</t>
  </si>
  <si>
    <t>☆沁园春.水岸君山</t>
  </si>
  <si>
    <t>B-III区：建筑占地面积17356平米、实用地面积128871.92；C-II区：实用地面积107926.6、建筑占地面积14806.9；</t>
  </si>
  <si>
    <t>C-II区5月单竣。B-III区12月单竣。</t>
  </si>
  <si>
    <t>C-II：除212、218、216、219、308、309，目前基本已落架。B-III：B17~B21、A3~A11在做砌体粉刷工作，其余正在进行主体及土方开挖工作。</t>
  </si>
  <si>
    <t>沁园春房地产开发有线公司</t>
  </si>
  <si>
    <t xml:space="preserve">刘彬：88027796，18605916079
</t>
  </si>
  <si>
    <t>李鸿源：15980250269</t>
  </si>
  <si>
    <t>林桂英</t>
  </si>
  <si>
    <t>☆华润紫云府项目</t>
  </si>
  <si>
    <t>用地面积43852㎡，建筑面积149097㎡，拟筹建为住宅项目。其中，69地块拟规划建设4栋33层高层住宅，4栋5-6层多层住宅，以及底商与独立商业；70地块拟规划建设4栋29-33层高层住宅，5栋11层高层住宅，8栋7-8层小高层住宅，以及底商与独立商业。</t>
  </si>
  <si>
    <t>2015-2020</t>
  </si>
  <si>
    <t>2020年</t>
  </si>
  <si>
    <t>2018年12月：69地块单竣。
2018年12月:70地块主体封顶。</t>
  </si>
  <si>
    <t>69地块外立面完成30%；
70地块地下室完成30%。</t>
  </si>
  <si>
    <t>福州市华润置地实业有限公司</t>
  </si>
  <si>
    <t>孙萌萌
项目负责人
18650377637</t>
  </si>
  <si>
    <t>董志磊
土建副经理
18695718081</t>
  </si>
  <si>
    <t>区住建局
区发改局</t>
  </si>
  <si>
    <t>翁  杰
罗智勇</t>
  </si>
  <si>
    <t>伍南腾
高兆斌</t>
  </si>
  <si>
    <t>马尾镇</t>
  </si>
  <si>
    <t>工业科技</t>
  </si>
  <si>
    <t>计划新开工</t>
  </si>
  <si>
    <t>☆三木幸福里</t>
  </si>
  <si>
    <t>总用地面积19143.706平米，实际用地面积19143.706平米，建筑占地面积5360.24平米。</t>
  </si>
  <si>
    <t>2018-2020</t>
  </si>
  <si>
    <t>主体建设</t>
  </si>
  <si>
    <t>取得不动产权证(国土使用证)，正在报批总平规划</t>
  </si>
  <si>
    <t>福建三木置业集团有限公司</t>
  </si>
  <si>
    <t>黄金苟13959185181</t>
  </si>
  <si>
    <t>涂海琦88027678</t>
  </si>
  <si>
    <t>赵  洵
林桂英</t>
  </si>
  <si>
    <t>开工</t>
  </si>
  <si>
    <t>交通</t>
  </si>
  <si>
    <t>☆臻麓园（君竹后山D地块）</t>
  </si>
  <si>
    <t>商住用地，项目占地11.36万方，实际占地面积11.36万方，容积率1.4，总计容建面15.90万方。</t>
  </si>
  <si>
    <t>动工建设</t>
  </si>
  <si>
    <t>目前项目进展为我司已与马尾区国土资源局签订正式土地出让合同，正在对接沟通后续土地款缴款、契税缴纳及公共租赁房有偿回购协议事宜。</t>
  </si>
  <si>
    <t>福州市万榕房地产开发有限公司</t>
  </si>
  <si>
    <t>史磊18659101676</t>
  </si>
  <si>
    <t>区住建局
罗星街道</t>
  </si>
  <si>
    <t>翁  杰
阮  斌</t>
  </si>
  <si>
    <t>吴  强
黄宇清</t>
  </si>
  <si>
    <t>☆名城港湾九区</t>
  </si>
  <si>
    <t>商住用地</t>
  </si>
  <si>
    <t>前期工作</t>
  </si>
  <si>
    <t>名城地产（福建）有限公司</t>
  </si>
  <si>
    <t>☆马尾港口路下穿及市政配套工程</t>
  </si>
  <si>
    <t>地铁三站二段及江滨路港口段下穿工程</t>
  </si>
  <si>
    <t>2018-2021</t>
  </si>
  <si>
    <t>2021年</t>
  </si>
  <si>
    <t>方案论证</t>
  </si>
  <si>
    <t>区市政管理处
区住建局</t>
  </si>
  <si>
    <t>倪薛辉13950266676李萍燕63198865，18759192930</t>
  </si>
  <si>
    <t>黄宇清</t>
  </si>
  <si>
    <t>是</t>
  </si>
  <si>
    <t>基础设施</t>
  </si>
  <si>
    <t>社会事业</t>
  </si>
  <si>
    <t>天马紫阙湾（马尾02-D-05号部分地块住宅用地）</t>
  </si>
  <si>
    <t>土地面积36014.2平米，居住用地</t>
  </si>
  <si>
    <t>王  峪
黄宇清</t>
  </si>
  <si>
    <t>安置房</t>
  </si>
  <si>
    <t>翡利公馆（青洲旧屋改C地块）</t>
  </si>
  <si>
    <t>住宅用地、商业用地、服务设施用地土地面积18808.99平米。</t>
  </si>
  <si>
    <t>福州海坤房地产开发有限公司</t>
  </si>
  <si>
    <t>旧屋区改造</t>
  </si>
  <si>
    <t>二、区市政管理处填报</t>
  </si>
  <si>
    <t>亭江10号路改扩建工程</t>
  </si>
  <si>
    <t>道路全长773.56米，宽26米，包括：道路工程、交通工程、桥梁工程、施工管线工程、道路照明、绿化工程、支护工程等</t>
  </si>
  <si>
    <t>完工</t>
  </si>
  <si>
    <t>基坑支护、桩顶连板、悬臂式挡墙、污水管道、尾水管道施工。</t>
  </si>
  <si>
    <t xml:space="preserve">区市政管理处
</t>
  </si>
  <si>
    <t>陈惠珍</t>
  </si>
  <si>
    <t>林信辉</t>
  </si>
  <si>
    <t>区市政管理处</t>
  </si>
  <si>
    <t>郑水根</t>
  </si>
  <si>
    <t>亭江镇</t>
  </si>
  <si>
    <t>亭江镇村居污水管网改造工程</t>
  </si>
  <si>
    <t>截污管道、路面破除及修复、提升泵井等</t>
  </si>
  <si>
    <t>西边村雨、污水管道铺设及路面修复</t>
  </si>
  <si>
    <t>伍南腾</t>
  </si>
  <si>
    <t>☆马尾君竹河综合治理和运营维护PPP项目</t>
  </si>
  <si>
    <t>1、沿河截污及初雨截流工程；2、河道底泥清淤及沿河垃圾拦截清理；3、生态系统恢复工程；4、生态补水；5、内涝防治工程；6、景观改造工程。</t>
  </si>
  <si>
    <t>2017-2018</t>
  </si>
  <si>
    <t>支渠部分：目前已完成支渠清淤，支渠补水管网已安装到市政闸门处；明渠部分：完成沉砂池前端围堰及铁路桥下的围堰。</t>
  </si>
  <si>
    <t>江毓荣</t>
  </si>
  <si>
    <t>黄宇清
张发春</t>
  </si>
  <si>
    <t>君山西路北段道路工程</t>
  </si>
  <si>
    <t>道路设计长度631.743米，道路修建宽度12米，等级为城市支路，设计速度为20公里/小时。</t>
  </si>
  <si>
    <t>正在施工</t>
  </si>
  <si>
    <t>连辉烽</t>
  </si>
  <si>
    <t>☆市政基础设施提升改造</t>
  </si>
  <si>
    <t>1.马尾区君山西路北段污水管网延伸工程；2.马尾易涝区智能监测体系平台及监测设施建设等；3.马尾体院馆北侧绿地停车场及钟瑛路路边停车场</t>
  </si>
  <si>
    <t>2018-2018</t>
  </si>
  <si>
    <t>师大二附中涝点整治正在清单控制价编制中，魁岐西支路便道招标中，铁板支路招标中，君山西北段污水管延伸工程施工图设计中</t>
  </si>
  <si>
    <t>李志、任剑波、陈虹</t>
  </si>
  <si>
    <t>开工、竣工</t>
  </si>
  <si>
    <t>快安、青洲及长安污水厂一级A提标改造工程</t>
  </si>
  <si>
    <t>一、高效沉淀池+Leopold深床滤池工艺；二、连续流砂反硝化过滤系统；三、高效沉淀池+滤布滤池工艺；四、高效沉淀池+D型滤池工艺</t>
  </si>
  <si>
    <t>施工图审查</t>
  </si>
  <si>
    <t>陈卫东、江毓荣、林非</t>
  </si>
  <si>
    <t>马江园区青洲路大修</t>
  </si>
  <si>
    <t>A段设计长度663.91米，B段设计长度722.981米，道路设计宽度40米，道路设计总为长度1386.891米，建设内容：道路工程、交通工程、排水工程等。</t>
  </si>
  <si>
    <t>清单控制价送审</t>
  </si>
  <si>
    <t>李志、陈曦</t>
  </si>
  <si>
    <t>君山F地块周边市政道路配套设施</t>
  </si>
  <si>
    <t>福州市马尾区F地块市政配套道路工程概况：位于福州市马尾区三木水岸君山小区，为三木F地块配套道路，路长170米宽12米</t>
  </si>
  <si>
    <t>2018-2019</t>
  </si>
  <si>
    <t>完成主体工程75%</t>
  </si>
  <si>
    <t>任剑波、陈曦</t>
  </si>
  <si>
    <t>磨溪河整治工程</t>
  </si>
  <si>
    <t>全程约2.56km，主要治理内容包括沿河两岸截污工程，河道清淤工程，水位调控工程，景观整治工程和智慧水务等内容。</t>
  </si>
  <si>
    <r>
      <rPr>
        <sz val="9"/>
        <rFont val="宋体"/>
        <family val="3"/>
        <charset val="134"/>
      </rPr>
      <t>2018-20</t>
    </r>
    <r>
      <rPr>
        <sz val="9"/>
        <color rgb="FFFF0000"/>
        <rFont val="宋体"/>
        <family val="3"/>
        <charset val="134"/>
      </rPr>
      <t>20</t>
    </r>
  </si>
  <si>
    <t>项目前期</t>
  </si>
  <si>
    <t>任峰</t>
  </si>
  <si>
    <t>前期预备</t>
  </si>
  <si>
    <t>联安路大修工程</t>
  </si>
  <si>
    <t>济安东路改造工程</t>
  </si>
  <si>
    <t>三、区园林局填报</t>
  </si>
  <si>
    <t>☆天马山生态公园三期</t>
  </si>
  <si>
    <t>建设天马山生态公园基础设施</t>
  </si>
  <si>
    <t>完成</t>
  </si>
  <si>
    <t>区园林局</t>
  </si>
  <si>
    <t>杨武</t>
  </si>
  <si>
    <t>王菲</t>
  </si>
  <si>
    <t>杨  武</t>
  </si>
  <si>
    <t>天马山生态公园垃圾场及内环建设项目</t>
  </si>
  <si>
    <t>天马山生态公园垃圾场填埋处理及内环建设。</t>
  </si>
  <si>
    <t>完成前期工作及施工进场</t>
  </si>
  <si>
    <t>卢  融</t>
  </si>
  <si>
    <t>天马山山水相连项目（人行景观天桥）</t>
  </si>
  <si>
    <t>建设人行天桥1座及周边广场改造</t>
  </si>
  <si>
    <t>林海鹰</t>
  </si>
  <si>
    <t>福州市马尾区城区绿化景观提升工程（合成）</t>
  </si>
  <si>
    <t>马尾区城区绿化景观提升改造</t>
  </si>
  <si>
    <t>高兆斌</t>
  </si>
  <si>
    <t>魁岐山地公园及配套用房</t>
  </si>
  <si>
    <t>绿化景观、停车场及配套管理用房等。其中绿化景观面积3797㎡，配套管理用房总建筑面积1250㎡。</t>
  </si>
  <si>
    <t>四、区交通局填报</t>
  </si>
  <si>
    <t>福州市马尾大桥及其接线工程（马尾段）</t>
  </si>
  <si>
    <t>马尾大桥及其南北接线工程，南岸接线长1.936公里，北岸接线长2.782公里（含上机场二期路线长1.729公里），跨江大桥长1.684公里。</t>
  </si>
  <si>
    <t>2014-2018</t>
  </si>
  <si>
    <t>3月完成建跨江段及北接线主体工程，主线年底建成。</t>
  </si>
  <si>
    <t>马尾大桥北接线工程完成桩基528根，承台195个，墩身197个，箱梁浇筑43联。</t>
  </si>
  <si>
    <t>福州市城乡建设发展总公司</t>
  </si>
  <si>
    <t xml:space="preserve">陈海清13559133377
</t>
  </si>
  <si>
    <t>张良18106060046</t>
  </si>
  <si>
    <t>区交通局</t>
  </si>
  <si>
    <t>吴家虬</t>
  </si>
  <si>
    <t>江典顺</t>
  </si>
  <si>
    <t>交    通</t>
  </si>
  <si>
    <t>福平铁路（马尾段）</t>
  </si>
  <si>
    <t>设计钢栈桥215米，混凝土集中拌和站1处，新鼓山隧道出口段294延米，区间路基69.735延米，闽江特大桥桩基240根，承台及明挖基础23个，墩台23个，68+128+68连续梁2联，48+89+48连续梁1联，48+80+48连续梁1联，110+198+110连续梁1/3联。</t>
  </si>
  <si>
    <t>力争年底竣工</t>
  </si>
  <si>
    <t>福平铁路（马尾段）共完成桩基240根，墩身23个，承台23个，连续梁736m，隧道成洞米2203.33m。</t>
  </si>
  <si>
    <t>福建福平铁路有限责任公司</t>
  </si>
  <si>
    <t>李晓波15859102277</t>
  </si>
  <si>
    <t>五、区农林水局填报</t>
  </si>
  <si>
    <t>琅岐生猪养殖场标准化建设升级改造项目</t>
  </si>
  <si>
    <t>占地约100亩，总建设面积27000㎡,升级改造面积49056.2㎡，具体建设内容：猪栏升级改造；环保设施升级改造；其他设施建设</t>
  </si>
  <si>
    <t>福州万宇农牧有限公司、福州马尾琅岐长福畜牧良种场</t>
  </si>
  <si>
    <t>陈宇琴董事长83909089、13706979888；
江爱春场长13395909566</t>
  </si>
  <si>
    <t>区农林水局</t>
  </si>
  <si>
    <t>鄢登永</t>
  </si>
  <si>
    <t>张发春</t>
  </si>
  <si>
    <t>琅岐镇</t>
  </si>
  <si>
    <t>琅岐休闲农业建设项目</t>
  </si>
  <si>
    <t>占地约300亩，温室大棚95亩，建设配套设施面积约1.1万平方米（停车场、游客服务中心、餐厅、民宿、亲子乐园、烧烤园、休闲栈道、景观园等）</t>
  </si>
  <si>
    <t>已完成配套设施建设的设计方案，正在进行土地平整</t>
  </si>
  <si>
    <t>福州福菱农业综合开发有限公司、福建迎春农林发展有限公司、福州市琅岐汇侨生态休闲农庄有限公司</t>
  </si>
  <si>
    <t>杨东和福菱总经理13705069138
翁官修迎春总经理13805005356
江典章汇侨总经理15860839137</t>
  </si>
  <si>
    <t>福菱曹玲玲13860641287迎春翁玉东，13960828636
汇侨陈庸芳13763843859</t>
  </si>
  <si>
    <t>马尾区森林病虫害防治与人工更新造林项目</t>
  </si>
  <si>
    <t>森林病虫害防治及综合防治配套措施和造林、珍贵阔叶树补植套种总株数计划30万株等</t>
  </si>
  <si>
    <t>前期准备</t>
  </si>
  <si>
    <t>区农林水局、马尾镇、亭江镇、琅岐镇、罗星街道</t>
  </si>
  <si>
    <t>杨逢志林业科副科长
83984809
13960908634</t>
  </si>
  <si>
    <t xml:space="preserve">区农林水局
</t>
  </si>
  <si>
    <t>马尾区水系整治项目（魁岐河等河道综合整治项目）</t>
  </si>
  <si>
    <t>开展马尾区内河整治项目，整治提升魁岐河、沃头浦河等河道。包括驳岸沿线管网、景观整治及水系治理。</t>
  </si>
  <si>
    <t>完成工程40%</t>
  </si>
  <si>
    <t>区水利建设发展有限公司
福州市琅岐路桥建设有限公司</t>
  </si>
  <si>
    <t>魏巍副总经理/项目负责人18960848197
林剑13696898367</t>
  </si>
  <si>
    <t>区农林水局
区水建发</t>
  </si>
  <si>
    <t>鄢登永
滕家斌</t>
  </si>
  <si>
    <t>马尾区长安投资区防洪排涝工程8#排洪沟整治工程</t>
  </si>
  <si>
    <t>实施东岐村7#排洪渠以东长安村片区高水高排系统建设；计划整治排洪沟长度1.31km，两岸采用浆砌石挡墙。</t>
  </si>
  <si>
    <t>区农林水局
区水利建设发展有限公司</t>
  </si>
  <si>
    <t>滕家斌，总经理，13805029406</t>
  </si>
  <si>
    <t>魏巍副总经理/项目负责人18960848197</t>
  </si>
  <si>
    <t>六、区教育局填报</t>
  </si>
  <si>
    <t>马尾实验小学</t>
  </si>
  <si>
    <t>用地32.94亩，总建筑面积为2.1万平方米，将新建教学楼、教研楼、科技楼、体艺馆、图书馆等，并配套建设200米田径场及相关体育运动场所、人防地下室等附属设施</t>
  </si>
  <si>
    <t>竣工验收</t>
  </si>
  <si>
    <t>1#-3#楼室内卫生间洗手台石材台面施工，室外排水沟及散水室外接管施工</t>
  </si>
  <si>
    <t>叶耀国校长13675030232</t>
  </si>
  <si>
    <t>陈榕13960783172</t>
  </si>
  <si>
    <t>区教育局</t>
  </si>
  <si>
    <t>赖泽铭</t>
  </si>
  <si>
    <t>苏  建
侯爱平</t>
  </si>
  <si>
    <t>☆和平中心小学</t>
  </si>
  <si>
    <t>占地33亩，总建筑面积2.558万平方米；新建综合楼、教学楼、体育馆及配套设施。</t>
  </si>
  <si>
    <t>主体竣工验收</t>
  </si>
  <si>
    <t>1#楼基坑土方开挖，边坡护坡砼喷射；4#楼屋面女儿墙栏板施工</t>
  </si>
  <si>
    <t>和平中心小学</t>
  </si>
  <si>
    <t>房贞望校长13107663653</t>
  </si>
  <si>
    <t>叶峰18159195002</t>
  </si>
  <si>
    <t>陈  禺
唐  寅</t>
  </si>
  <si>
    <t>罗星儿童学园</t>
  </si>
  <si>
    <t>占地6.4亩，总建筑面积0.7927万平方米，新建教学楼及配套设施</t>
  </si>
  <si>
    <t>基坑支护三轴搅拌桩开工作业</t>
  </si>
  <si>
    <t>陈淑敏13799426998</t>
  </si>
  <si>
    <t>倪清13559180568</t>
  </si>
  <si>
    <t>亭江中学二期</t>
  </si>
  <si>
    <t>用地19.79亩，拟新建300米塑胶环形跑道、东侧主席台与看台、西侧100米塑胶风雨跑道、篮球场、跳投区及乒乓球场地、学校大门、围墙、景观以及绿化工程等</t>
  </si>
  <si>
    <t>局务会已通过新方案及调整后的投资估算，新方案及调整后的投资估算待区专题会议研究</t>
  </si>
  <si>
    <t>亭江中学</t>
  </si>
  <si>
    <t>张家兴13115924528</t>
  </si>
  <si>
    <t>周承金13459199008</t>
  </si>
  <si>
    <t>唐  寅</t>
  </si>
  <si>
    <t>★阳光学院五期</t>
  </si>
  <si>
    <t>用地面67.1亩，总建筑面积7.71万平方米。新建2幢教学楼、3幢学生公寓、1幢综合楼及配套设施。</t>
  </si>
  <si>
    <t>9月20日顺利举行开工仪式，地勘进场；调整后总平按专家、规划意见修改中。</t>
  </si>
  <si>
    <t>阳光学院</t>
  </si>
  <si>
    <t>池正华13459198147</t>
  </si>
  <si>
    <t>黄烨13515002199</t>
  </si>
  <si>
    <t>罗星中心小学扩容工程</t>
  </si>
  <si>
    <t>新建综合楼0.54万平方米</t>
  </si>
  <si>
    <t>完成桩基施工</t>
  </si>
  <si>
    <t>用地选址中</t>
  </si>
  <si>
    <t>罗星中心小学</t>
  </si>
  <si>
    <t>许嘉艳校长13509376303</t>
  </si>
  <si>
    <t>张朱颖15806067377</t>
  </si>
  <si>
    <t>涉及征迁</t>
  </si>
  <si>
    <t>开发区职专实训楼</t>
  </si>
  <si>
    <t>新建实训楼0.9932万平方米</t>
  </si>
  <si>
    <t>主体封顶</t>
  </si>
  <si>
    <t>方案设计</t>
  </si>
  <si>
    <t>福州经济技术开发区职业中专学校</t>
  </si>
  <si>
    <t>张海强校长13706969456</t>
  </si>
  <si>
    <t>林旭东159806358858</t>
  </si>
  <si>
    <t>阳光学院六期</t>
  </si>
  <si>
    <t>新建教学楼、学生公寓、综合楼、体育馆及配套设施</t>
  </si>
  <si>
    <t>完成立项及招标工作。</t>
  </si>
  <si>
    <t>阳光学院七期</t>
  </si>
  <si>
    <t>新建教学楼、体育馆及配套设施</t>
  </si>
  <si>
    <t>完成立项</t>
  </si>
  <si>
    <t>二附中科艺楼</t>
  </si>
  <si>
    <t>用地31.8亩，总建筑面积0.55万平方米，规划建设科艺楼及相配套的基础设施及室外附属工程（含高压电力移杆）</t>
  </si>
  <si>
    <t>完成高压移杆</t>
  </si>
  <si>
    <t>调规待住建部审批，设计方案变更，待报区政府研究。</t>
  </si>
  <si>
    <t>福建省师范大学第二附属中学</t>
  </si>
  <si>
    <t>朱振荣校长13706948966</t>
  </si>
  <si>
    <t>江勇才13509322837</t>
  </si>
  <si>
    <t>☆马尾中学</t>
  </si>
  <si>
    <t>占地100亩，总建筑面积5万平方米，新建一所完中校。</t>
  </si>
  <si>
    <t>完成设计方案，协调征地。</t>
  </si>
  <si>
    <t>陈丽霞18960860996</t>
  </si>
  <si>
    <t>二附小体艺馆</t>
  </si>
  <si>
    <t>占地11.03亩，总建筑面积6094平方米，新建一所体艺楼。</t>
  </si>
  <si>
    <t>福建省师范大学第二附属小学</t>
  </si>
  <si>
    <t>魏勇13705917991</t>
  </si>
  <si>
    <t>张子贺13615018901</t>
  </si>
  <si>
    <t>☆琅岐国际学校</t>
  </si>
  <si>
    <t>拟征地210亩，拟新建一所国际学校</t>
  </si>
  <si>
    <t>方案设计、可研</t>
  </si>
  <si>
    <t>陈晓枫13850112356</t>
  </si>
  <si>
    <t>七、区经信局填报</t>
  </si>
  <si>
    <t>☆华映柔性显示创新研究中心实验室</t>
  </si>
  <si>
    <t>利有公司现有土地，扩建创新研究院实验室3630平方米。实验线从塑胶基板、封装、离型、应力模拟等技术全面展开，搭配有机材料、量子点材料研究，从LCD至AMOLED，提升至柔性AMOLED/QLED。</t>
  </si>
  <si>
    <t>2017-2019</t>
  </si>
  <si>
    <t>完成实验室主体工程建设</t>
  </si>
  <si>
    <t>扩建实验室，打桩中。</t>
  </si>
  <si>
    <t xml:space="preserve">
华映科技（集团）股份有限公司</t>
  </si>
  <si>
    <t>林盛昌
董事长
88022569</t>
  </si>
  <si>
    <t>李纪宁
财务总监88022569</t>
  </si>
  <si>
    <t>区经信局</t>
  </si>
  <si>
    <t>何  杰</t>
  </si>
  <si>
    <t>工业产业类</t>
  </si>
  <si>
    <t>智能支付研究中心项目</t>
  </si>
  <si>
    <t>占地面积5682平方米，建筑面积11364平方米。项目通过将支付与其他交易结合，提供智能POS产品，提供商户的一揽子综合解决方案。</t>
  </si>
  <si>
    <t>竣工投入使用</t>
  </si>
  <si>
    <t>扩建实验室，部分设备下单采购。</t>
  </si>
  <si>
    <t>福建新大陆电脑股份有限公司</t>
  </si>
  <si>
    <t>胡钢
董事长
83979525</t>
  </si>
  <si>
    <t>林燕华18605913742</t>
  </si>
  <si>
    <t>聚合物固体片式电容器产业化扩建项目</t>
  </si>
  <si>
    <t>利用现有厂房，购置生产加工设备，建设一条生产线，形成年产聚合物固体片式电容器1亿只的能力。</t>
  </si>
  <si>
    <t>竣工投产</t>
  </si>
  <si>
    <t>部分设备已下单，正着手进行车间改造设计。</t>
  </si>
  <si>
    <t>福建国光电子科技股份有限公司</t>
  </si>
  <si>
    <t>潘德源
董事长
83976717</t>
  </si>
  <si>
    <t>徐国胜
办公室主任
83976717</t>
  </si>
  <si>
    <t>运维母港物联网基地项目</t>
  </si>
  <si>
    <t>打造2艘海上风电一体化平台施工船，并建基地，基地占地1200亩，岸线2000米，建设安装运维母港码头、仓储物流中心、集约化办公服务中心、信息中心、生活配套中心和物流堆场等</t>
  </si>
  <si>
    <t>2016-2020</t>
  </si>
  <si>
    <t>确定基地选址，并开始出台建设方案。</t>
  </si>
  <si>
    <t>第二艘运维船已下订单，正进行修改船籍。</t>
  </si>
  <si>
    <t>福建福船投资有限公司</t>
  </si>
  <si>
    <t>关俊滨
总经理
87357295</t>
  </si>
  <si>
    <t>袁成建
项目负责人87357295</t>
  </si>
  <si>
    <t>物联网智能感知识别与支付技术创新平台及产业化</t>
  </si>
  <si>
    <t>利用现有厂房27169平方米，购置软硬件设备，研发建设物联网智能感知条码识别与支付创新平台，形成年产150万台支付设备，30万台条码识读芯片的能力。</t>
  </si>
  <si>
    <t>装修完毕，并进行设备安装</t>
  </si>
  <si>
    <t>项目可研论证已通过</t>
  </si>
  <si>
    <t>水产品加工生产及配套技术改造</t>
  </si>
  <si>
    <t>新购厂房、设备、技改一条生产能力达2000吨的水产品加工生产线，及建设电子信息平台等。</t>
  </si>
  <si>
    <t>正在开展前期准备工作</t>
  </si>
  <si>
    <t>福建名成食品工业有限公司</t>
  </si>
  <si>
    <t>黄锋13799325532</t>
  </si>
  <si>
    <t>区经信局
马江园区</t>
  </si>
  <si>
    <t>何  杰
郑泉来</t>
  </si>
  <si>
    <t>☆中国·福州物联网开放实验室二期</t>
  </si>
  <si>
    <t>建设包括芯片测试实验室、基带测试、射频测试、能耗测试、协议一致性测试以及电磁兼容测试等空间，以及技术研发、跨国视频培训等业务模块。</t>
  </si>
  <si>
    <t>购入设备四批次</t>
  </si>
  <si>
    <t>已购入一批设备，第二批设备准备签约，第三批正在拟标书。</t>
  </si>
  <si>
    <t>福建物联网开放实验室</t>
  </si>
  <si>
    <t>高腾
总裁
18516128250</t>
  </si>
  <si>
    <t>王晓洁
18516128250</t>
  </si>
  <si>
    <t>区经信局
高新园区</t>
  </si>
  <si>
    <t>何  杰
金剑钊</t>
  </si>
  <si>
    <t>林  全
江典顺</t>
  </si>
  <si>
    <t>八、区卫计局填报</t>
  </si>
  <si>
    <t>马尾区域医疗服务技术平台提升项目</t>
  </si>
  <si>
    <t>医学影像中心、心电诊断中心、病理检验中心、消毒检验中心、临床检验中心、远程会诊中心“六中心”相关场所提升改造及设备购置</t>
  </si>
  <si>
    <t>马尾区医院</t>
  </si>
  <si>
    <t>区卫计局</t>
  </si>
  <si>
    <t>林桂舜</t>
  </si>
  <si>
    <t>琅岐卫生院改造提升项目</t>
  </si>
  <si>
    <t>拆除2000平米旧楼，扩建4500平米新楼及购置基本设备</t>
  </si>
  <si>
    <t>琅岐镇卫生院</t>
  </si>
  <si>
    <t>林桂英
唐  寅</t>
  </si>
  <si>
    <t>市一医院琅岐院区</t>
  </si>
  <si>
    <t>配套设施及设备投入</t>
  </si>
  <si>
    <t>马尾区中医院建设项目</t>
  </si>
  <si>
    <t>利用马尾镇卫生院现址改扩建（新增1100平方，病床数为50张）及购置基本设备</t>
  </si>
  <si>
    <t>马尾镇卫生院</t>
  </si>
  <si>
    <t>九、区公安局填报</t>
  </si>
  <si>
    <t>福州市马尾区公安局业务技术用房</t>
  </si>
  <si>
    <t>占地10.08亩，总建筑面积14973平方米，新建马尾区公安局业务技术用房</t>
  </si>
  <si>
    <t>地下室墙柱、顶板浇筑</t>
  </si>
  <si>
    <t>福州市马尾区公安局</t>
  </si>
  <si>
    <t>罗建军13509339806
翁振东
18805019981</t>
  </si>
  <si>
    <t>张图贞
15060025403
刘伟华
18084720034</t>
  </si>
  <si>
    <t>区公安局
区房地产公司</t>
  </si>
  <si>
    <t>陈  庆
张庆勇</t>
  </si>
  <si>
    <t>潘德璋</t>
  </si>
  <si>
    <t>十、区民政局填报</t>
  </si>
  <si>
    <t>☆马尾区社会福利中心</t>
  </si>
  <si>
    <t>用地面积26亩，总建筑面积2万平方米，其中一期工程新建一幢社会福利中心大楼及其配套设施，集孤老供养、孤儿养育、优抚保障、社会救助和社会养老等功能为一体。</t>
  </si>
  <si>
    <t>桩基及主体工程完成</t>
  </si>
  <si>
    <t>已完成土地划拨、施工及监理招投标，目前正在进行三通一平施工及桩基施工许可证申报。</t>
  </si>
  <si>
    <t>区民政局</t>
  </si>
  <si>
    <t>黄望民政局局长63198796、13905916532</t>
  </si>
  <si>
    <t>王敏容、63190003、13609533003</t>
  </si>
  <si>
    <t>黄  望</t>
  </si>
  <si>
    <t>张发春
邓文飞</t>
  </si>
  <si>
    <t>福建第一福利中心</t>
  </si>
  <si>
    <t>用地面积181亩，总建筑面积8万平方米，拟建福建省第一福利中心，面向社会。</t>
  </si>
  <si>
    <t>省民政厅</t>
  </si>
  <si>
    <t>十一、区科技局填报</t>
  </si>
  <si>
    <t>福州辰星药业有限公司“二期改扩建”项目</t>
  </si>
  <si>
    <t>占地22亩，总建筑面积1.5万平方米，项目包括：1.扩建固体口服致敬生产车间；2.扩建中药提取车间：3.新建外用搽剂生产车间；4.预备液体制剂车间；5.增加仓储面积等</t>
  </si>
  <si>
    <t>消防等附属工程建设、竣工验收</t>
  </si>
  <si>
    <t>主体已封顶</t>
  </si>
  <si>
    <t>福州辰星药业有限公司</t>
  </si>
  <si>
    <t>陈丽：83840088、13959161250</t>
  </si>
  <si>
    <t>区科技局</t>
  </si>
  <si>
    <t>毛翔云</t>
  </si>
  <si>
    <t>吴燕榕</t>
  </si>
  <si>
    <t>十二、区商务局填报</t>
  </si>
  <si>
    <t>同城优服新能源汽车租赁项目</t>
  </si>
  <si>
    <t>租赁场地600平方米，建设办公场所，并购置新能源汽车5000辆，提供汽车租赁服务。</t>
  </si>
  <si>
    <t>完成场地建设，购买部分设备</t>
  </si>
  <si>
    <t>福州市同城优服新能源有限公司</t>
  </si>
  <si>
    <t>叶莉莉13609570062</t>
  </si>
  <si>
    <t>区商务局</t>
  </si>
  <si>
    <t>郑勤锋</t>
  </si>
  <si>
    <t>林群慧</t>
  </si>
  <si>
    <t>同城优服新能源汽车共享出行配送项目</t>
  </si>
  <si>
    <t>租赁场地100平方米，建设办公场所，并购置新能源汽车900辆，提供共享出行服务。</t>
  </si>
  <si>
    <t>同城优服新能源同城物流配送项目</t>
  </si>
  <si>
    <t>租赁场地1000平方米，建设办公场所和仓库，并购置新能源汽车600辆，提供同城物流配送服务。</t>
  </si>
  <si>
    <t>新能源汽车充电桩项目</t>
  </si>
  <si>
    <t>福建海峡新能源产业有限公司是一家专注于推广新能源企业汽车市场及相关产业的企业，具有汽车销售、汽车租赁、充电桩建设、金融配套、新能源网约汽车、售后服务、网络销售等综合功能。</t>
  </si>
  <si>
    <r>
      <rPr>
        <sz val="9"/>
        <rFont val="宋体"/>
        <family val="3"/>
        <charset val="134"/>
      </rPr>
      <t>2018-202</t>
    </r>
    <r>
      <rPr>
        <sz val="9"/>
        <color rgb="FFFF0000"/>
        <rFont val="宋体"/>
        <family val="3"/>
        <charset val="134"/>
      </rPr>
      <t>2</t>
    </r>
  </si>
  <si>
    <r>
      <rPr>
        <sz val="9"/>
        <rFont val="宋体"/>
        <family val="3"/>
        <charset val="134"/>
      </rPr>
      <t>202</t>
    </r>
    <r>
      <rPr>
        <sz val="9"/>
        <color rgb="FFFF0000"/>
        <rFont val="宋体"/>
        <family val="3"/>
        <charset val="134"/>
      </rPr>
      <t>2</t>
    </r>
    <r>
      <rPr>
        <sz val="9"/>
        <rFont val="宋体"/>
        <family val="3"/>
        <charset val="134"/>
      </rPr>
      <t>年</t>
    </r>
  </si>
  <si>
    <t>完成场地建设</t>
  </si>
  <si>
    <t>福建海峡新能源产业有限公司</t>
  </si>
  <si>
    <t>深免商城</t>
  </si>
  <si>
    <t>拟在快安片区征地100亩，建筑面积11万平方米，建设免税旅游综合体项目，包括市内免税店、免税品展示中心、跨境商品O2O体验商城，免税商品消费体验区。</t>
  </si>
  <si>
    <t>前期报批</t>
  </si>
  <si>
    <t>目前项目地块的总规调整正在上报之中。2017年12月15日，召开了深免商城项目规划设计专题会议，研究落实该项目的规划设计方案等事宜。</t>
  </si>
  <si>
    <t>深圳免税集团公司</t>
  </si>
  <si>
    <t>齐诤齐总18705003918</t>
  </si>
  <si>
    <t>十三、区船政文化管理处填报</t>
  </si>
  <si>
    <t>☆马尾造船厂片区建筑加固改造开发</t>
  </si>
  <si>
    <t>加固改造马尾造船厂内厂房等建筑</t>
  </si>
  <si>
    <t>区船政文化管理处</t>
  </si>
  <si>
    <t>陈  禺</t>
  </si>
  <si>
    <t>十四、罗星街道填报</t>
  </si>
  <si>
    <t>海关海警业务用房</t>
  </si>
  <si>
    <t>占地面积9.95亩，建设海警业务用房1幢。</t>
  </si>
  <si>
    <t>规划设计</t>
  </si>
  <si>
    <t>福州海关</t>
  </si>
  <si>
    <t>罗主任13705080000</t>
  </si>
  <si>
    <t>阮  斌</t>
  </si>
  <si>
    <t>君竹河沿岸景观提升</t>
  </si>
  <si>
    <t>房屋征迁工程</t>
  </si>
  <si>
    <t>拆迁完成</t>
  </si>
  <si>
    <t>林群山
阮  斌</t>
  </si>
  <si>
    <t>十五、马尾镇填报</t>
  </si>
  <si>
    <t>福马路拓宽改造工程</t>
  </si>
  <si>
    <t>包含道路、涵洞、给排水、电气及照明、电力排管、通信管道、交通及安全设施等</t>
  </si>
  <si>
    <t xml:space="preserve">完成福马路交通导改工作；完成施工场所及设置工作；完成综合管廊、辅道改造、隧道拓宽等工程总量30%                  </t>
  </si>
  <si>
    <t>正在准备招标</t>
  </si>
  <si>
    <t>福州市城乡建设总公司</t>
  </si>
  <si>
    <t>陈健海</t>
  </si>
  <si>
    <t>游  昕
林  翔
黄宇清
许善坤</t>
  </si>
  <si>
    <t>福马路两侧绿化工程</t>
  </si>
  <si>
    <t>完成绿化景观设计及工程；招投标工作；完成福马路绿化工程总量的30%</t>
  </si>
  <si>
    <t>林  翔
黄宇清</t>
  </si>
  <si>
    <t>朏头棚户区改造及周边配套建设</t>
  </si>
  <si>
    <t>拆迁面积16.3万平方米、征迁户数890户、交地面积153.6亩</t>
  </si>
  <si>
    <t>基本完成</t>
  </si>
  <si>
    <t>前期准备中</t>
  </si>
  <si>
    <r>
      <rPr>
        <sz val="9"/>
        <rFont val="宋体"/>
        <family val="3"/>
        <charset val="134"/>
      </rPr>
      <t xml:space="preserve">马尾镇
</t>
    </r>
    <r>
      <rPr>
        <sz val="9"/>
        <color rgb="FFFF0000"/>
        <rFont val="宋体"/>
        <family val="3"/>
        <charset val="134"/>
      </rPr>
      <t>区发改局</t>
    </r>
    <r>
      <rPr>
        <sz val="9"/>
        <rFont val="宋体"/>
        <family val="3"/>
        <charset val="134"/>
      </rPr>
      <t xml:space="preserve">
区房地产公司</t>
    </r>
  </si>
  <si>
    <t>陈健海
罗智勇
张庆勇</t>
  </si>
  <si>
    <t>上德片棚户区改造及周边配套建设</t>
  </si>
  <si>
    <t>拆迁面积18.4万平方米、征迁户数1024户、交地面积176.6亩</t>
  </si>
  <si>
    <t>下德片棚户区改造及周边配套建设</t>
  </si>
  <si>
    <t>拆迁面积45.6万平方米、征迁户数2536户、交地面积437.76亩</t>
  </si>
  <si>
    <t>十六、亭江镇填报</t>
  </si>
  <si>
    <t>东部快速通道（马尾段）</t>
  </si>
  <si>
    <t>土地征收1472.15亩，房屋征收3.5万平方米及道路建设</t>
  </si>
  <si>
    <t>2015-2018</t>
  </si>
  <si>
    <t>1、隧道工程_x000D_隧道已贯通，剩余隧道进口洞门墙、电缆沟、机电安装及路面工程；_x000D_2、桥梁建设：完成部分桥梁施工</t>
  </si>
  <si>
    <t>市交建集团</t>
  </si>
  <si>
    <t>赖松、施工方项目经理，18859001786</t>
  </si>
  <si>
    <t>区交通局
亭江镇</t>
  </si>
  <si>
    <t>吴家虬
朱  莺</t>
  </si>
  <si>
    <t>☆悦江湾（正荣亭江新拍地块）</t>
  </si>
  <si>
    <t>占地面积388亩，拆迁面积15.87万平方米，规划建设安置房</t>
  </si>
  <si>
    <t>完成征迁交地</t>
  </si>
  <si>
    <t>一期征迁完成</t>
  </si>
  <si>
    <t>区国土局、区房地产开发公司、
亭江镇</t>
  </si>
  <si>
    <t>亭江镇
住建局</t>
  </si>
  <si>
    <t>朱  莺
翁  杰</t>
  </si>
  <si>
    <t>长兴工业园（一期）</t>
  </si>
  <si>
    <t>用地面积18.46亩。新建三幢工业标准厂房及配套设施，总建筑面积19688平方米。</t>
  </si>
  <si>
    <t>完成建设前期准备，争取动工</t>
  </si>
  <si>
    <t>亭江镇长柄村经济合作社管委会</t>
  </si>
  <si>
    <t>杨人渠、长柄村书记主任、13328221182</t>
  </si>
  <si>
    <r>
      <rPr>
        <sz val="9"/>
        <rFont val="宋体"/>
        <family val="3"/>
        <charset val="134"/>
      </rPr>
      <t xml:space="preserve">亭江镇
</t>
    </r>
    <r>
      <rPr>
        <sz val="9"/>
        <color rgb="FFFF0000"/>
        <rFont val="宋体"/>
        <family val="3"/>
        <charset val="134"/>
      </rPr>
      <t>长安园区</t>
    </r>
  </si>
  <si>
    <t>朱  莺
杨明海</t>
  </si>
  <si>
    <t>智能家居产品包生产项目</t>
  </si>
  <si>
    <t>计划用地50亩</t>
  </si>
  <si>
    <t>福建磊丰家居有限公司</t>
  </si>
  <si>
    <t>朱  莺</t>
  </si>
  <si>
    <t>海洋生物产业园建设项目</t>
  </si>
  <si>
    <t>拟新征工业用地面积约303.24亩，建设生产车间、仓库及配套建设25万平方，建设50000吨冷库，建设非生产类建筑（包含科研、办公及宿舍等）2.5万平方，总建筑面积为30万平方米</t>
  </si>
  <si>
    <t>海欣食品股份有限公司</t>
  </si>
  <si>
    <t>房地产项目</t>
  </si>
  <si>
    <t>收储土地105.2亩</t>
  </si>
  <si>
    <t>房地产公司</t>
  </si>
  <si>
    <t>贵泉饮用水有限责任公司建设（一期）</t>
  </si>
  <si>
    <t>预计征地58亩用于建设生产基地，建设约3万平方米的厂房及配套的办公室、员工生活区。</t>
  </si>
  <si>
    <t>福建贵泉饮用水有限责任公司</t>
  </si>
  <si>
    <t>傅金镇13675053999</t>
  </si>
  <si>
    <t>十七、高新园区填报</t>
  </si>
  <si>
    <t>☆滨海星商务中心</t>
  </si>
  <si>
    <t>用地14亩，建筑面积3.2万平方米，建设运通星经济总部大楼</t>
  </si>
  <si>
    <t>开始进行上部十五层施工</t>
  </si>
  <si>
    <t>福州滨海房地产有限公司</t>
  </si>
  <si>
    <t>吴淑琼13705931331</t>
  </si>
  <si>
    <t>高新园区</t>
  </si>
  <si>
    <t>金剑钊</t>
  </si>
  <si>
    <t>侯爱平</t>
  </si>
  <si>
    <t>光电元器件和模块扩建</t>
  </si>
  <si>
    <t>租赁、改造厂房550平方米，购置生产及检测设备21台（套）；建设加工光学元器件、模块生产线，形成年产光学元器件、模块500万片（件）的能力。</t>
  </si>
  <si>
    <t>完成生产线改造并投产</t>
  </si>
  <si>
    <t>正在进行厂房改造和生产线安装</t>
  </si>
  <si>
    <t>福州腾景光电科技有限公司</t>
  </si>
  <si>
    <t>刘艺13960825926</t>
  </si>
  <si>
    <t>☆东江欣居</t>
  </si>
  <si>
    <t>用地面积67.6亩，新建住宅及配套设施，总建筑面积193769平方米，其中计容面积153315平方米，不计容面积40454平方米。</t>
  </si>
  <si>
    <t>主体全部封顶，正在进行外部施工</t>
  </si>
  <si>
    <t>福州顶斌置业有限公司</t>
  </si>
  <si>
    <t>谢常科13599046919</t>
  </si>
  <si>
    <t>高新园区
区发改局</t>
  </si>
  <si>
    <t>金剑钊
罗智勇</t>
  </si>
  <si>
    <t>倪晓嵘</t>
  </si>
  <si>
    <t>☆名城八区</t>
  </si>
  <si>
    <t>用地面积91.32亩，新建住宅及配套设施，总建筑面积247237平方米，其中计容面积194817平方米，不计容面积52420平方米。其中5%为商业配套</t>
  </si>
  <si>
    <t>主体施工完成</t>
  </si>
  <si>
    <t>1#-13#楼梁板施工</t>
  </si>
  <si>
    <t>名城地产(福建）有限公司</t>
  </si>
  <si>
    <t>郑与锋15080018638</t>
  </si>
  <si>
    <t>马尾触控显示屏材料器件二期扩建项目</t>
  </si>
  <si>
    <t>利用现有厂房及配套设施，购置生产、加工设备24台套，建设3条生产线，生产触控显示屏盖板及3D玻璃。</t>
  </si>
  <si>
    <t>完成生产线安装</t>
  </si>
  <si>
    <t>一条母版玻璃生产线已投产，正在进行新厂房内部装修，设备采购及安装</t>
  </si>
  <si>
    <t>科立视材料科技有限公司</t>
  </si>
  <si>
    <t>温工15395906012</t>
  </si>
  <si>
    <t>☆福建移动通信技术研发项目</t>
  </si>
  <si>
    <t>用地面积10亩，新建实验室、研发室、新技术展示厅及配套设施，总建筑面积20000平方米，研制开发新一代移动通信技术。</t>
  </si>
  <si>
    <t>2017-2020</t>
  </si>
  <si>
    <t>开始上部施工</t>
  </si>
  <si>
    <t>正在进行桩基施工</t>
  </si>
  <si>
    <t>中国移动福建分公司</t>
  </si>
  <si>
    <t>陈召斌15880006066</t>
  </si>
  <si>
    <t>颐豪酒店</t>
  </si>
  <si>
    <t>酒店规模定位：客房数量约185间，包括会议室、健身房、洗衣房等配套设施，总建筑面积约13867.93㎡。</t>
  </si>
  <si>
    <t>2017-
2018</t>
  </si>
  <si>
    <t>开始装修</t>
  </si>
  <si>
    <t>厦门建发旅游集团</t>
  </si>
  <si>
    <t>曾13799304542</t>
  </si>
  <si>
    <t>赵  洵</t>
  </si>
  <si>
    <t>福州新莲花医院二期</t>
  </si>
  <si>
    <t>租赁万友消防新场地，依托厦门莲花医院的医资条件，并与台湾医疗专家合作，打造高端医疗产业园二期。</t>
  </si>
  <si>
    <t>装修设计方案中</t>
  </si>
  <si>
    <t>福州新莲花医院</t>
  </si>
  <si>
    <t>小赵15705938207</t>
  </si>
  <si>
    <r>
      <rPr>
        <sz val="9"/>
        <rFont val="宋体"/>
        <family val="3"/>
        <charset val="134"/>
      </rPr>
      <t xml:space="preserve">高新园区
</t>
    </r>
    <r>
      <rPr>
        <sz val="9"/>
        <color rgb="FFFF0000"/>
        <rFont val="宋体"/>
        <family val="3"/>
        <charset val="134"/>
      </rPr>
      <t>区发改局</t>
    </r>
  </si>
  <si>
    <t>★新能源汽车电池和储能电池装备智能制造项目</t>
  </si>
  <si>
    <t>星云公司新能源装备智能制造及自动化产线研发、生产及销售。</t>
  </si>
  <si>
    <t>开始厂房改造</t>
  </si>
  <si>
    <t>前期工作报批</t>
  </si>
  <si>
    <t>福建星云电子股份有限公司</t>
  </si>
  <si>
    <t>罗总13599033979</t>
  </si>
  <si>
    <t>金融档案及信息智能管理基地二期</t>
  </si>
  <si>
    <t>建设福州银行档案及数据智能管理基地二期，为福州各大银行提供档案及数据托管一体化解决方案。租赁百事达独栋大楼（3-6层），租期十年。</t>
  </si>
  <si>
    <t>福建融银信息技术服务有限公司</t>
  </si>
  <si>
    <t>闽台房车营地开发项目</t>
  </si>
  <si>
    <t>新建房车泊位30个、房车营位30个、帐篷营位50个、集装箱营位20个，组装木屋10座及配套设施。</t>
  </si>
  <si>
    <t>已备案，正在设计方案</t>
  </si>
  <si>
    <t>福建省闽台房车营地开发公司</t>
  </si>
  <si>
    <t>何明英15806045227</t>
  </si>
  <si>
    <t>黄少杰</t>
  </si>
  <si>
    <t>福州宏昌混凝土搅拌站</t>
  </si>
  <si>
    <t>利用原沥青搅拌站，改建成混凝土搅拌站，购置设备，年生产商品混凝土60万立方米。</t>
  </si>
  <si>
    <t>福州宏昌混凝土有限公司</t>
  </si>
  <si>
    <t>李学书18650731633</t>
  </si>
  <si>
    <t>华亨国际商务中心</t>
  </si>
  <si>
    <t>用地14亩，建筑面积4.8万平方米，建设海峡大健康产业O2O电子商务大厦</t>
  </si>
  <si>
    <t>封顶</t>
  </si>
  <si>
    <t>福建华亨置业有限公司</t>
  </si>
  <si>
    <t>吴  强</t>
  </si>
  <si>
    <t>碳酸饮料生产</t>
  </si>
  <si>
    <t>改造厂房3000平方米，购置设备，建设2条碳酸饮料生产线，形成年产碳酸饮料25万吨的能力</t>
  </si>
  <si>
    <t>完成厂房改造</t>
  </si>
  <si>
    <t>项目立项</t>
  </si>
  <si>
    <t>福建顶津食品有限公司</t>
  </si>
  <si>
    <t>☆基于LTE制式车联网控制单元（TCU）研发和生产</t>
  </si>
  <si>
    <t>研发车身以太网，CANFD等车联网新兴技术，购置设备，建设新一代汽车智能硬件电子实验室，扩建生产线，形成年产300万套基于LTE制式车联网控制单元的目标。</t>
  </si>
  <si>
    <t>开始设备安装</t>
  </si>
  <si>
    <t>慧翰微电子股份有限公司</t>
  </si>
  <si>
    <t>☆液晶模组产线整合项目</t>
  </si>
  <si>
    <t>利用现有厂房，建设无尘室、洁净室、工业废水池等配套设施；新增1条5～20寸多尺寸兼容工业控制屏生产线和1条多功能中小尺寸车载用屏生产线，年新增360万片中小尺寸液晶模组。</t>
  </si>
  <si>
    <t>已立项，方案设计中</t>
  </si>
  <si>
    <t>华映科技（集团）股份公司</t>
  </si>
  <si>
    <t>林竞男15959033704</t>
  </si>
  <si>
    <t>新鑫钢构</t>
  </si>
  <si>
    <t>在原厂区内新建约16层钢结构厂房，建筑面积约1.6万平方</t>
  </si>
  <si>
    <t>方案设计中</t>
  </si>
  <si>
    <t>福建新鑫钢构工程有限公司</t>
  </si>
  <si>
    <t>水质检测传感器项目</t>
  </si>
  <si>
    <t>新建厂房及配套设施，总建筑面积9431平方米，购置研发、生产、检测、包装设备，建设6条智能传感器生产线，年产水质检测传感器10万台。</t>
  </si>
  <si>
    <t>动工</t>
  </si>
  <si>
    <t>福州鸿茂铜铝制造公司</t>
  </si>
  <si>
    <t>光电元器件和模块扩建（二期）</t>
  </si>
  <si>
    <t>建筑面积1万平方米，建设加工光通信器件和模块的集成生产线，形成年产各类光通讯器件之高速收/发模块、光有源器件、光无源器件和模块总数2000万个（件）的能力。</t>
  </si>
  <si>
    <t>完成部分设备采购和生产线安装</t>
  </si>
  <si>
    <t>已立项，设备考察订购中</t>
  </si>
  <si>
    <t>智能硬件锂离子电池组项目</t>
  </si>
  <si>
    <t>租赁厂房，购置研发生产检测设备，建设锂离子电池智能生产线及研发实验中心。</t>
  </si>
  <si>
    <t>福建飞毛腿动力科技有限公司</t>
  </si>
  <si>
    <t>申万融资租赁项目</t>
  </si>
  <si>
    <t>拟投资购置300部网约车，作为租赁使用。</t>
  </si>
  <si>
    <t>完成网约车购置</t>
  </si>
  <si>
    <t>申万融资租赁有限公司</t>
  </si>
  <si>
    <t>余总18506037797</t>
  </si>
  <si>
    <t>国脉时代广场二期</t>
  </si>
  <si>
    <t>项目位于马尾区快安41号地，规划建设一幢高200米超高层商务办公楼宇。</t>
  </si>
  <si>
    <t>协调200米空管问题</t>
  </si>
  <si>
    <t>福建国脉科学园开发有限公司</t>
  </si>
  <si>
    <t>世海远洋渔业项目</t>
  </si>
  <si>
    <t>计划在2018年建造12艘渔船。</t>
  </si>
  <si>
    <t>福建世海渔业有限公司</t>
  </si>
  <si>
    <t>☆新大陆马尾生产基地升级扩建项目</t>
  </si>
  <si>
    <t>租赁、改造厂房6500平方米，购置生产、检测设备260台（套），形成年产智能终端产品80万台、通信设备产品200套的能力。</t>
  </si>
  <si>
    <t>福建新大陆通信科技股份有限公司</t>
  </si>
  <si>
    <t>☆福州世贸中心项目</t>
  </si>
  <si>
    <t>拟利用LG地块建设福州世贸中心项目，建设住宅及商务办公楼宇</t>
  </si>
  <si>
    <t>待定</t>
  </si>
  <si>
    <t>高新园区
区商务局</t>
  </si>
  <si>
    <t>金剑钊
郑勤锋</t>
  </si>
  <si>
    <t>鑫金鑫水产品加工项目</t>
  </si>
  <si>
    <t>用地约10亩，总建筑面积1.06万平方米，共7层，其中1-2层为生产加工配套冷藏库，3-7层为生产加工厂房及生产配套用房</t>
  </si>
  <si>
    <t>福州鑫金鑫冷冻食品有限公司</t>
  </si>
  <si>
    <t>新三捷扩建项目</t>
  </si>
  <si>
    <t>拟在厂区空地新建厂房</t>
  </si>
  <si>
    <t>规划审批中</t>
  </si>
  <si>
    <t>福建新三捷光电技术有公司</t>
  </si>
  <si>
    <t>高特扩建项目</t>
  </si>
  <si>
    <t>计划利用原厂房进行扩建及改造</t>
  </si>
  <si>
    <t>福州高特厨具设备有限公司</t>
  </si>
  <si>
    <t>革新厂三期</t>
  </si>
  <si>
    <t>总投资6000万元，建设高端品牌4S汽车销售中心项目。项目建成后年销售收入预计5亿元，实现利税2000万元以上，就业人数100人。</t>
  </si>
  <si>
    <t>福建省革新机器厂</t>
  </si>
  <si>
    <t>腾景光电产业园</t>
  </si>
  <si>
    <t>拟购置新地块</t>
  </si>
  <si>
    <t>超宏自动化设备项目</t>
  </si>
  <si>
    <t>超宏有限公司</t>
  </si>
  <si>
    <t>福光扩建项目</t>
  </si>
  <si>
    <t>拟在厂区空地新建厂房，扩大生产产能。</t>
  </si>
  <si>
    <t>福建福光股份有限公司</t>
  </si>
  <si>
    <t>李锦姿15859058965</t>
  </si>
  <si>
    <t>十八、马江园区填报</t>
  </si>
  <si>
    <t>☆三木中心</t>
  </si>
  <si>
    <t>占地28.12亩，总建筑面积约83200平方米，总高23层</t>
  </si>
  <si>
    <t>2016-2019</t>
  </si>
  <si>
    <t>开始桩基改造</t>
  </si>
  <si>
    <t>地面设计方案需要重新调整</t>
  </si>
  <si>
    <t>福建三木滨江建设发展有限公司</t>
  </si>
  <si>
    <t>黄经理13959185181</t>
  </si>
  <si>
    <t>马江园区</t>
  </si>
  <si>
    <t>郑泉来</t>
  </si>
  <si>
    <t>镀锡生产线技术改造</t>
  </si>
  <si>
    <t>投资2500万元，对原镀锡生产线进行改造，新增其他类型薄板生产能力</t>
  </si>
  <si>
    <t>福建中日达金属有限公司</t>
  </si>
  <si>
    <t>余福定13950426708</t>
  </si>
  <si>
    <r>
      <rPr>
        <sz val="9"/>
        <rFont val="宋体"/>
        <family val="3"/>
        <charset val="134"/>
      </rPr>
      <t>中铝冷轧机改造</t>
    </r>
    <r>
      <rPr>
        <sz val="9"/>
        <color rgb="FFFF0000"/>
        <rFont val="宋体"/>
        <family val="3"/>
        <charset val="134"/>
      </rPr>
      <t>（二期）</t>
    </r>
  </si>
  <si>
    <t>由1850冷轧机改成2300冷轧机</t>
  </si>
  <si>
    <t>冷轧机投入运营。</t>
  </si>
  <si>
    <t>准备阶段</t>
  </si>
  <si>
    <t>中铝瑞闽股份有限公司</t>
  </si>
  <si>
    <t>钱雪珍15960115428</t>
  </si>
  <si>
    <t>昇兴金属涂印制罐生产线技术改造</t>
  </si>
  <si>
    <t>项目建成后形成年新增彩印铁700万张；制罐5400万只；铝盖6.25亿只</t>
  </si>
  <si>
    <t>正在制订设备采购计划</t>
  </si>
  <si>
    <t>昇兴集团股份有限公司</t>
  </si>
  <si>
    <t>林娜13850173002</t>
  </si>
  <si>
    <t>食品安全可追溯电子交易平台</t>
  </si>
  <si>
    <t>依托现有海峡水产品交易中心A区现货交易区，购置软硬件设备，建设食品安全可追溯电子交易平台。</t>
  </si>
  <si>
    <t>装修数据汇集中心</t>
  </si>
  <si>
    <t>福州名成水产品市场有限公司</t>
  </si>
  <si>
    <t>黄春秀88626276</t>
  </si>
  <si>
    <t>立推式铸锭加热炉、张力辊激光毛化设备建设项目</t>
  </si>
  <si>
    <t>购置1套500吨立推式铸锭加热炉，1套张力辊激光毛化设备。增加热轧产能3.5万吨，优化原高精铝板带工程项目设计25万吨的产品方案。</t>
  </si>
  <si>
    <t>张铭守15980131655</t>
  </si>
  <si>
    <t>海工配套设备研发制造项目</t>
  </si>
  <si>
    <t>福州大学机械工程及自动化学院与福建东南造船有限公司联合研发,重点开展深海工程装备一体化监测及控制系统等关键装备的产业化。</t>
  </si>
  <si>
    <t>2018－2018</t>
  </si>
  <si>
    <t>福建东南造船有限公司</t>
  </si>
  <si>
    <t>肉品加工生产线项目</t>
  </si>
  <si>
    <t>和盛公司拟新购地10亩，搭建一条肉品加工生产线</t>
  </si>
  <si>
    <t>完成购地任务</t>
  </si>
  <si>
    <t>福州和盛食品有限公司</t>
  </si>
  <si>
    <t>☆马尾港务地块综合开发项目</t>
  </si>
  <si>
    <t>总用地面积约456亩，初步设计建设建筑面积90万平方米，总投资约50亿元。项目依托马尾港区优势和船政文化历史底蕴，按照“前港、中区、后城”的样板布局来规划建设。</t>
  </si>
  <si>
    <t>推动中外运地块收储安置工作进入实质阶段，签订初步收储补偿协议。</t>
  </si>
  <si>
    <t>正在开展项目规划设计、土地收储等前期工作。</t>
  </si>
  <si>
    <t>招商局蛇口工业区控股股份有限公司</t>
  </si>
  <si>
    <t>黄杰妍
18650181129</t>
  </si>
  <si>
    <t>十九、长安园区填报</t>
  </si>
  <si>
    <t>信通游艇项目</t>
  </si>
  <si>
    <t>用地为84.64亩，建筑面积为14万平方米，建设游艇项目，新建商务办公楼，商业网点，企业总部及配套设施，泊位不少于20个</t>
  </si>
  <si>
    <t>2014-2020</t>
  </si>
  <si>
    <t>上部建设</t>
  </si>
  <si>
    <t>25#、26#楼完成54%1层顶板建设；27#楼完成10%1层柱子建设；28#楼完成65%一层底板建设；</t>
  </si>
  <si>
    <t>福建信通游艇发展有限公司</t>
  </si>
  <si>
    <t>徐俊峰
18506080355</t>
  </si>
  <si>
    <t>长安园区</t>
  </si>
  <si>
    <t>杨明海</t>
  </si>
  <si>
    <t>★深海时代项目</t>
  </si>
  <si>
    <t>占地面积78.46亩，建成后总建筑面积约115000㎡。10万吨不间断冷链物流仓储，无接缝冷链精深加工，深海食品研发中心、电商中心、产品展示及烹饪体验中心、城市厨房冷链配送等。</t>
  </si>
  <si>
    <t>地下室建设</t>
  </si>
  <si>
    <t>现场水泥搅拌桩（1960根）、管桩（170根）已全部完成，正进行灌注桩建设，已完成100根。</t>
  </si>
  <si>
    <t>福州宏龙海洋水产有限公司</t>
  </si>
  <si>
    <t>杨鹏翀
13960778944</t>
  </si>
  <si>
    <t>☆海文铭海洋科技、生物技术研发项目</t>
  </si>
  <si>
    <t>建设大型海洋产品深加工基地，主要经营海洋生物养殖加工，产品研发、销售及物流配套。一期先建设加工车间、生活楼、办公楼、冷库。</t>
  </si>
  <si>
    <t>桩基建设已完成，正进行土方开挖</t>
  </si>
  <si>
    <t>福建海文铭海洋科技发展有限公司</t>
  </si>
  <si>
    <t>翁晓宜
18559888558</t>
  </si>
  <si>
    <t>优利克二期</t>
  </si>
  <si>
    <t>新建两幢五金制造车间及一幢研发大楼，总建筑面积约2.5万平方米</t>
  </si>
  <si>
    <t>4#楼、5#楼、6#楼瓷砖已完成（共3层），正进行内部粉刷，已完成60%</t>
  </si>
  <si>
    <t>福州优利克五金工具有限公司</t>
  </si>
  <si>
    <t>董家亮
13906915822</t>
  </si>
  <si>
    <t>☆中海盛水产加工项目</t>
  </si>
  <si>
    <t>收购元盛厂房并进行相关配套及水产加工建设</t>
  </si>
  <si>
    <t>已开工</t>
  </si>
  <si>
    <t>该项目已完成立项、社会风险评估报告及地质勘探报告等手续，正在办理防洪堤安全评估及初步设计概况。</t>
  </si>
  <si>
    <t>中海盛福建海洋经济发展有限公司</t>
  </si>
  <si>
    <t>吴耀辉
18106026515</t>
  </si>
  <si>
    <t>WSTK系列稀土永磁高效节能同步电机建设项目</t>
  </si>
  <si>
    <t>新增主要生产加工设备28台套及WSTK系列稀土永磁高效节能同步电机生产线2条，形成8000台WSTK系列稀土永磁高效节能同步电机建设生产规模</t>
  </si>
  <si>
    <t>设备安装</t>
  </si>
  <si>
    <t>土地出让方案已过管政常务会议，待挂牌出让。</t>
  </si>
  <si>
    <t>福州万德电气有限公司</t>
  </si>
  <si>
    <t>林汝兵
13665001111</t>
  </si>
  <si>
    <t>马尾亭江游艇码头（信通游艇湾）</t>
  </si>
  <si>
    <t>建设游艇泊位68个，该泊位采用浮桥式结构，港池外侧建设浮动式方波提350米，上游侧建设游艇起重平台总长107.07米，港池面积40720平方米</t>
  </si>
  <si>
    <t>开始动工</t>
  </si>
  <si>
    <t>雪人食用冰及全冷链平台项目</t>
  </si>
  <si>
    <t>拟选址原元富纺织42.54亩地块，建设雪人食用冰及全冷链平台项目</t>
  </si>
  <si>
    <t>福建雪人股份有限公司</t>
  </si>
  <si>
    <t>分布式能源项目</t>
  </si>
  <si>
    <t>项目拟选址长安污水厂东南侧42.72亩地块，投资7亿元，为园区提供电力、蒸汽和冷热等配套能源供应，完善园区基础设施建设，解决园区电源和热源问题</t>
  </si>
  <si>
    <t>正开展征地补偿工作</t>
  </si>
  <si>
    <t>福州中燃能源有限公司</t>
  </si>
  <si>
    <t>古杉生物成品油库</t>
  </si>
  <si>
    <t>项目依托福建古杉生物柴油有限公司的现有设备设施，对现有的设施设备进行改造升级，项目建成后，将具备可存储汽油柴油及溶剂等危化品，储存能力为3万立方</t>
  </si>
  <si>
    <t>正在办理前期手续</t>
  </si>
  <si>
    <t>福建古杉生物柴油有限公司</t>
  </si>
  <si>
    <t>二十、琅岐经济区填报</t>
  </si>
  <si>
    <t>☆琅岐国际海岛度假综合园项目一期（香海新城A区）</t>
  </si>
  <si>
    <t>占地200亩，总建筑面积30.79万平方米，建设商品房</t>
  </si>
  <si>
    <t>一期入伙交付，二期单体竣工验收</t>
  </si>
  <si>
    <t>高层1#-10#小区景观工程施工；11#-18#外立面施工；</t>
  </si>
  <si>
    <t>福州城开置业有限公司</t>
  </si>
  <si>
    <t>林伟13665035817</t>
  </si>
  <si>
    <t>琅岐经济区</t>
  </si>
  <si>
    <t>江  旭
张良计</t>
  </si>
  <si>
    <t>☆琅岐国际海岛度假综合园项目二期（香海新城C区）</t>
  </si>
  <si>
    <t>占地150亩，总建筑面积22.98万平方米，建设商品房</t>
  </si>
  <si>
    <t>主体结构封顶，砌体施工完成50%</t>
  </si>
  <si>
    <t>高层1#-3#、5#、6#上部主体结构施工完成65%；多层16#主体结构封顶，砌体施工；17#-20#砌体结构施工；</t>
  </si>
  <si>
    <t>☆琅岐公交枢纽站</t>
  </si>
  <si>
    <t>用地20.16亩，总建筑面积17502平方米，新建综合服务楼、售票大厅、候车厅及配套设施。</t>
  </si>
  <si>
    <r>
      <rPr>
        <sz val="9"/>
        <rFont val="宋体"/>
        <family val="3"/>
        <charset val="134"/>
      </rPr>
      <t>2017-201</t>
    </r>
    <r>
      <rPr>
        <sz val="9"/>
        <color rgb="FFFF0000"/>
        <rFont val="宋体"/>
        <family val="3"/>
        <charset val="134"/>
      </rPr>
      <t>8</t>
    </r>
  </si>
  <si>
    <t>完成地下室结构、主体结构</t>
  </si>
  <si>
    <t>已确定项目施工单位、监理单位。正在合同签订中。前期场地平整、施工用水、用电完成。</t>
  </si>
  <si>
    <t>福州城市客运场站运营有限公司</t>
  </si>
  <si>
    <t>唐建新13559932078</t>
  </si>
  <si>
    <t>江  旭
庄青峰</t>
  </si>
  <si>
    <t>余广暖</t>
  </si>
  <si>
    <t>琅岐西部11万伏变电站</t>
  </si>
  <si>
    <t>占地5.48亩，总建筑面积0.32万平方米，以及本期新建50MVA变压器2台，110kV出线2回，分别“T”接
在110kV红山～琅岐I、II回线路；10kV出线28回</t>
  </si>
  <si>
    <t>变电站及2条输电线路全部投运。</t>
  </si>
  <si>
    <t>变电站：堆载基本完成，准备桩基施工。线路：架空线基础开挖及浇筑完成60%；电缆沟正在协调交地。</t>
  </si>
  <si>
    <t>福州供电公司建设部</t>
  </si>
  <si>
    <t>徐升昊部门主任0591-83093101</t>
  </si>
  <si>
    <t>杨华13859023169</t>
  </si>
  <si>
    <t>王全兴</t>
  </si>
  <si>
    <t>☆琅岐海峡水厂</t>
  </si>
  <si>
    <t>幸福水库至净水厂厂区原水管道约730米及规模为日供水5万m3/d净水厂</t>
  </si>
  <si>
    <t>厂区主体建筑完工</t>
  </si>
  <si>
    <t>完成厂区红线边界围墙填土方约22090m³；场地填方石渣共计6546m³；沙包土回填共计18800m³；</t>
  </si>
  <si>
    <t>市水务集团</t>
  </si>
  <si>
    <t>朱丹恒
海峡水厂经理13805066080</t>
  </si>
  <si>
    <t>沈晨15005917451邓本锦13805079030</t>
  </si>
  <si>
    <t>卓  敏</t>
  </si>
  <si>
    <t>陈鉴学
张如福</t>
  </si>
  <si>
    <t>☆鼎鑫财富中心</t>
  </si>
  <si>
    <t>用地面积15.76亩，新建商务写字楼、商业及配套设施，总建筑面积3.1万平方米</t>
  </si>
  <si>
    <t>结构主体封顶.</t>
  </si>
  <si>
    <t>已办理桩基先行手续，施工许可证正在办理，现已完成桩基105根。</t>
  </si>
  <si>
    <t>福建力创置业公司</t>
  </si>
  <si>
    <t>陈总18659133322</t>
  </si>
  <si>
    <t>翁齐伟15005080088</t>
  </si>
  <si>
    <t>江  旭
陈文智
翁捷灵</t>
  </si>
  <si>
    <t>福州绕城高速东南段（琅岐）</t>
  </si>
  <si>
    <t>本项目起于连江洋门，止于闽侯青口，设计为高速公路</t>
  </si>
  <si>
    <t>完成路基土建工程，开始路面及房建工程</t>
  </si>
  <si>
    <t>隧道部分贯通，桥梁施工已基本进入T梁预制及架设阶段，路基基本填筑到位</t>
  </si>
  <si>
    <t>福州东南绕城高速公路有限公司</t>
  </si>
  <si>
    <t>宋宪毅
13805063027
诸葛胜
13675017977</t>
  </si>
  <si>
    <t>庄青峰</t>
  </si>
  <si>
    <t>★琅岐雁行江路</t>
  </si>
  <si>
    <t>雁行江路长7.58公里，道路、桥梁、涵洞、给排水、电气照明、景观绿化、及交通设施等附属工程；含中小桥6座，涵洞13座。</t>
  </si>
  <si>
    <t>完成绿化工程、交安工程及相关附属设施</t>
  </si>
  <si>
    <t xml:space="preserve">本标段红线范围内施工用地708.5亩，已交地708.5亩，占总量的100%。
</t>
  </si>
  <si>
    <t>福州市琅岐路桥建设有限公司</t>
  </si>
  <si>
    <t xml:space="preserve">王伟宝
13905905715
王永安15060021602
</t>
  </si>
  <si>
    <t>林颖13559113199</t>
  </si>
  <si>
    <t>琅岐路桥负责人
江永生
张良计</t>
  </si>
  <si>
    <t>☆琅岐九龙商业中心</t>
  </si>
  <si>
    <t>用地63亩，总建筑面积为10.4万平方米，建设商业中心、商务酒店、办公楼</t>
  </si>
  <si>
    <t>2018年6月完成项目竣工验收，11月份完成交付使用。</t>
  </si>
  <si>
    <t>1号楼外架拆除完成，正在装饰装修及设备安装施工，水电安装完成80%，消防安装完成95%，外窗玻璃安装完成80%，电梯安装20%。</t>
  </si>
  <si>
    <t>福建三木琅岐实业发展有限公司</t>
  </si>
  <si>
    <t>王伟宝
13905905715黄杨兴18559879537</t>
  </si>
  <si>
    <t>庄青峰
琅岐路桥负责人</t>
  </si>
  <si>
    <t>☆琅岐基础设施改造项目</t>
  </si>
  <si>
    <t>八一七路、平安路延伸段、通和路、江滨路、省道201线。</t>
  </si>
  <si>
    <t>1、平安路延伸段项目完成全部建设任务（除加油站外）；2、八一七路完成全部建设任务；3、通和路项目完成全部建设任务。</t>
  </si>
  <si>
    <t>平安路延伸段：PTC管桩267根已全部完成；水泥搅拌桩完成3217根；K0+400~K0+550段砂性土回填完成。</t>
  </si>
  <si>
    <t xml:space="preserve">王伟宝
13905905715
江永生
13809533599
</t>
  </si>
  <si>
    <t>琅岐经济区
区发改局</t>
  </si>
  <si>
    <t>琅岐路桥负责人
罗智勇</t>
  </si>
  <si>
    <t>☆自贸区基础设施开发</t>
  </si>
  <si>
    <t>用地981亩，包括9条总长10.28公里市政道路工程、总长1.295公里河道整治工程和总面积33.18万平方米绿化工程</t>
  </si>
  <si>
    <t>1、渡亭路、纵一南路、滨江西路、纵三路、横一路、横四路完成至路面工程。2、渡亭河整治工程完成至生态护坡。</t>
  </si>
  <si>
    <t xml:space="preserve">纵一南路：搅拌桩100%。污水管道90%。
</t>
  </si>
  <si>
    <t xml:space="preserve">王伟宝13905905715
江永生
13809533599
</t>
  </si>
  <si>
    <t>琅岐路桥负责人</t>
  </si>
  <si>
    <t>邢鼎斌
袁云福</t>
  </si>
  <si>
    <t>☆塘坂引水二期工程（马尾段）</t>
  </si>
  <si>
    <t>塘坂引水二期工程（马尾段）设计规模为14-10万m3/d，主要为琅岐海峡水厂供水，全线总长度为6.56千米</t>
  </si>
  <si>
    <t>完成项目总投的30%工程量</t>
  </si>
  <si>
    <t>施工及监理单位已经进场，正进场现有场地平整工作</t>
  </si>
  <si>
    <t>福州市琅岐城市建设投资发展有限公司</t>
  </si>
  <si>
    <t xml:space="preserve">张林海：13600857359
</t>
  </si>
  <si>
    <t>海峡旅游综合开发项目（一期）</t>
  </si>
  <si>
    <t>基础设施建设，土地平整</t>
  </si>
  <si>
    <t>1、河道整治工程完成至生态护坡；2、道路工程完成至路基填筑工程；3、桥梁工程完成上部主体结构。</t>
  </si>
  <si>
    <t>渡亭河上段完成水泥搅拌转软基处理100%。</t>
  </si>
  <si>
    <t>王伟宝
13905905715林剑13696898367</t>
  </si>
  <si>
    <t>红光湖景观公园</t>
  </si>
  <si>
    <t>占地面积966亩，公园景观建设</t>
  </si>
  <si>
    <t>项目竣工验收</t>
  </si>
  <si>
    <t>项目主体完成，配套建设</t>
  </si>
  <si>
    <t>王伟宝
13905905715</t>
  </si>
  <si>
    <t>☆琅岐国际海岛度假综合园项目三期（香山海湾城）</t>
  </si>
  <si>
    <t>占地231亩，总建筑面积39.56万平方米，建设商品房</t>
  </si>
  <si>
    <r>
      <rPr>
        <sz val="9"/>
        <rFont val="宋体"/>
        <family val="3"/>
        <charset val="134"/>
      </rPr>
      <t>2018-20</t>
    </r>
    <r>
      <rPr>
        <sz val="9"/>
        <color rgb="FFFF0000"/>
        <rFont val="宋体"/>
        <family val="3"/>
        <charset val="134"/>
      </rPr>
      <t>21</t>
    </r>
  </si>
  <si>
    <t>开工建设</t>
  </si>
  <si>
    <t>施工证已取得</t>
  </si>
  <si>
    <t>江  旭
陈沁涧
张良计</t>
  </si>
  <si>
    <t>☆福州市琅岐海峡水厂接线道路工程</t>
  </si>
  <si>
    <t>项目位于琅岐岛幸福水库南侧，路线总长1648.000米。本项目根据道路等级和红线宽度共分为2段：18米（双向两车道），设计时速30公里/小时；30米（双向四车道），设计时速40公里/小时。</t>
  </si>
  <si>
    <t>项目正式开工，完成项目工程量的25%</t>
  </si>
  <si>
    <t>张林海：13600857359</t>
  </si>
  <si>
    <t>☆沈海高速复线连接线道路工程</t>
  </si>
  <si>
    <t>道路全长2.36km，宽40m，为城市主干道，设计时速50km/h。沿线共布置桥梁3座（26m小桥一座、90m与44m中桥各一座）、涵洞6道。</t>
  </si>
  <si>
    <t>项目正式开工，完成项目工程量的10%</t>
  </si>
  <si>
    <t>★福州琅岐岛特色海洋经济园B区防潮工程</t>
  </si>
  <si>
    <t>项目自一期围垦（A区）海堤北端经外海滩地沿北向延伸至金砂机砖二厂东侧约300m处，到达规划环岛路，堤线总长3.425km。新建排涝劳团水闸1座，净宽15m。</t>
  </si>
  <si>
    <r>
      <rPr>
        <sz val="9"/>
        <rFont val="宋体"/>
        <family val="3"/>
        <charset val="134"/>
      </rPr>
      <t>201</t>
    </r>
    <r>
      <rPr>
        <sz val="9"/>
        <color rgb="FFFF0000"/>
        <rFont val="宋体"/>
        <family val="3"/>
        <charset val="134"/>
      </rPr>
      <t>8</t>
    </r>
    <r>
      <rPr>
        <sz val="9"/>
        <rFont val="宋体"/>
        <family val="3"/>
        <charset val="134"/>
      </rPr>
      <t>-2020</t>
    </r>
  </si>
  <si>
    <t>完成全部工程量的10%</t>
  </si>
  <si>
    <t>高贤安：18105903831</t>
  </si>
  <si>
    <t>卓敏</t>
  </si>
  <si>
    <t>☆琅岐山语城</t>
  </si>
  <si>
    <t>占地154.6亩，总建筑面积18.0万平方米，项目以高层、小高层、多层住宅及底商等物业形态为主</t>
  </si>
  <si>
    <t>目前项目土地证、用地规划证已办理完成，项目总平方案设计工作正根据琅岐西部区域新规划文件要求进行新一轮调整</t>
  </si>
  <si>
    <t>中铁房地产集团（福州）有限公司</t>
  </si>
  <si>
    <t>陶小俨副总经理5091-83687696/13667340572</t>
  </si>
  <si>
    <t>钟书华18259152528</t>
  </si>
  <si>
    <t>闽江口（琅岐）生态海洋气象综合观测站</t>
  </si>
  <si>
    <t>建设一栋二层业务用房、风廓线雷达观测用地、人工影响气象作业区和30m×30m观测场以及卫星接收站等，业务用房总高度9.0米，总建筑面积748.0平方米。</t>
  </si>
  <si>
    <t>目前正在办理建设用地农转用审批、进行施工图设计。</t>
  </si>
  <si>
    <t>福建省福州市气象局</t>
  </si>
  <si>
    <t>陈兴旺
059183925085</t>
  </si>
  <si>
    <t>杨晓春
13799371881</t>
  </si>
  <si>
    <t>通和路、雁行江主干道连接线工程</t>
  </si>
  <si>
    <t>北起通和路，南至雁行江路。本项目长450米，规划宽度20米。</t>
  </si>
  <si>
    <t>管委会东侧规划道路</t>
  </si>
  <si>
    <t>项目起于通和路，终点止于商业街。路线总长700米，宽度为18米。</t>
  </si>
  <si>
    <t>雁行江河道整治工程</t>
  </si>
  <si>
    <t>雁行江主河道的疏通清淤、两岸堤防建设及两侧景观绿化设施建设；对雁行江北侧主要支流的疏通清淤及两岸堤防建设</t>
  </si>
  <si>
    <t>滨江西路（海航片区）</t>
  </si>
  <si>
    <t>海峡旅游综合开发基础设施滨江西路工程为城市次干路，设计速度为30km/h，红线宽度30m，总长约580米（含院前路及沃浦西路交叉口）。</t>
  </si>
  <si>
    <t>琅岐镇村道提升改造工程</t>
  </si>
  <si>
    <t>对琅岐镇现有村道进行提升改造</t>
  </si>
  <si>
    <t>琅岐经济区污水收集工程</t>
  </si>
  <si>
    <t>含新建污水提升泵站4座，泵站主要包括格栅间及提升泵房、配电间及值班室（含除臭装置）等。其中1#污水提升泵站设计规模为0.8万m3/d，2#污水提升泵站设计规模为1.2万m3/d；3#污水提升泵站设计规模为2.0万m3/d，4#污水提升泵站设计规模为1.5万m3/d；</t>
  </si>
  <si>
    <t>琅岐截污工程（闽琅三镇）</t>
  </si>
  <si>
    <t>通过对连般河、上岐河、劳丰河、幸福河水系截污整治，经污水提升泵站或污水主干管汇入琅岐污水处理厂进行处理。闽琅三镇共计划建设De110-De600污水管道约18.963公里。</t>
  </si>
  <si>
    <t>☆院前路</t>
  </si>
  <si>
    <t>总长1.0公里，规划道路红线宽40米。道路等级为城市主干路、双向四车道、非机动及人行道。道路下敷设雨污水管、给水管、电力电信管及燃气管等</t>
  </si>
  <si>
    <t>星光片区基础设施工程</t>
  </si>
  <si>
    <t>全长约710米，宽度30米，沿路包含一座桥梁，道路等级为城市次干道。渡亭路，全长约605米，宽度30米，沿路包含一座桥梁，道路等级为城市次干道。</t>
  </si>
  <si>
    <t>金凤路</t>
  </si>
  <si>
    <t>琅岐金凤路道路改造工程全长4.72公里。共分AB两段。其中A段北起环岛路，往南至金砂村村口，A段修建长约3.64公里，改造宽度为5米。B段接A路终点，往东南接至现状村道，修建长度约1.08公里，改造宽度为5米。</t>
  </si>
  <si>
    <t>雁行江北岸片区2号路</t>
  </si>
  <si>
    <t>该条路包含在雁行江北岸综合整治PPP项目中，4#路与6#路之间约520米路段。</t>
  </si>
  <si>
    <t>商业街道路提升改造工程</t>
  </si>
  <si>
    <t>起点位于镇政府前，终点至坂顶村道相交，路线呈东西走向，路线总长1604.035米。道路沿线分别与7条规划道路、2条规划河道相交。按现状对路面进行沥青改造，并敷设电力、通讯、给水、污水等管线。</t>
  </si>
  <si>
    <t>☆国际生鲜智慧产业城</t>
  </si>
  <si>
    <t>山水六旗文旅小镇</t>
  </si>
  <si>
    <t>项目拟选址琅岐岛，计划投资10亿元以上，运用国际化新城运营理念，创立区域领先性的新城市旅游经济模式。</t>
  </si>
  <si>
    <t>张依俤</t>
  </si>
  <si>
    <t>★琅岐岛PVCP生态旅游项目</t>
  </si>
  <si>
    <t>总建筑面积13万㎡，引入法国最知名的旅游品牌中心公园，建设全年恒温水世界、网球场、彩蛋射击、穹顶市集、丛林探险、儿童魔幻屋、室内运动场等活动设施及配套住宿。</t>
  </si>
  <si>
    <t>☆中旌外滩</t>
  </si>
  <si>
    <t>用地面积154.6亩。新建住宅、商业及其配套设施，总建筑面积259699平方米。</t>
  </si>
  <si>
    <t>福州中旌外滩公司</t>
  </si>
  <si>
    <t>☆市民农庄特色小镇</t>
  </si>
  <si>
    <t>建设市民农庄及其配套设施</t>
  </si>
  <si>
    <t>二十一、出口加工区填报</t>
  </si>
  <si>
    <t>★汉吉斯冷链枢纽暨跨境电商</t>
  </si>
  <si>
    <t>项目占地面积73.9亩，总建筑面积约15.3万平方米。新建10万吨级零下-24℃低温冷库、5万吨0-5℃恒温温冷库、电子商务商品生产车间、欧盟认证的精深加工车间、自贸生产中心、研发及数控中心</t>
  </si>
  <si>
    <t>一期主体工程转入上部施工。</t>
  </si>
  <si>
    <t>完成一期地下室工程、二期桩基工程。</t>
  </si>
  <si>
    <t>福建汉吉斯冷链物流有限公司</t>
  </si>
  <si>
    <t>林文宇18650065323</t>
  </si>
  <si>
    <t>出口加工区</t>
  </si>
  <si>
    <t>叶明辉</t>
  </si>
  <si>
    <t xml:space="preserve">林群慧
林海鹰
</t>
  </si>
  <si>
    <t>★科乐通冷链物流</t>
  </si>
  <si>
    <t>该项目用地总面积200.5亩。项目建成集港口运输、办公总部、食品包装、加工服务、多温区储存、交叉转运、订单配货、全程冷链物流配送和增值服务。</t>
  </si>
  <si>
    <t>一期主体结构工程完工。</t>
  </si>
  <si>
    <t>目前，已完成一期工程的厂区土方平整、配套道路、临建设施、围墙建设。</t>
  </si>
  <si>
    <t>福建省科乐通冷链物流有限公司</t>
  </si>
  <si>
    <t>庄瑞彬
13850790083</t>
  </si>
  <si>
    <t xml:space="preserve">林群慧
邓文飞
</t>
  </si>
  <si>
    <t>出口加工区基础配套设施及景观提升工程</t>
  </si>
  <si>
    <t>出口加工区基础配套设施及景观提升工程（消防系统改造、绿化提升、场地硬化、办公楼周边地面沉降修复、海关巡逻道、海关监管监控设施等）</t>
  </si>
  <si>
    <t>二十二、区建发公司填报</t>
  </si>
  <si>
    <t>☆马尾旧镇棚户区改造（共和苑）安置房项目
——南、北区</t>
  </si>
  <si>
    <t>总用地面积55864.7㎡（约83.79亩），总建筑面积约140854.73㎡,总安置户1356套。其中：南区用地面积5523.7㎡（约8.28亩），总建筑面积19888.32㎡，其中住宅面积16328.43㎡，安置户192套，设计1幢25层的建筑；北区用地面积50341㎡（约75.51亩），总建筑面积约120966.41㎡，其中住宅面积97294.95㎡，安置户1164套，设计12幢7-18层的建筑。</t>
  </si>
  <si>
    <t>单体竣工验收。</t>
  </si>
  <si>
    <t>南区：室外工程在施；北区：除4#、5#楼主体在施外、其余10栋楼结构封顶（其中4栋楼已完成落架）。</t>
  </si>
  <si>
    <t>区建发公司、
正荣集团（代建）</t>
  </si>
  <si>
    <t>倪薛辉（总经理）：13950266676</t>
  </si>
  <si>
    <t>李亭燕（总经办）手机：18759192930</t>
  </si>
  <si>
    <t>区建发公司</t>
  </si>
  <si>
    <t>倪薛辉</t>
  </si>
  <si>
    <t>侯爱平
许善坤</t>
  </si>
  <si>
    <t>安 置 房</t>
  </si>
  <si>
    <t>☆旺岐境棚户区改造（山水旺岐）安置房项目</t>
  </si>
  <si>
    <t>总用地面积21794.7㎡(约32.69亩)，总建筑面积78483.16㎡，其中住宅面积62706.31㎡，安置户765套，设计3幢28-30层的建筑。</t>
  </si>
  <si>
    <t>2014-2019</t>
  </si>
  <si>
    <t>1#楼主体封顶，2#、3#楼单体验收。</t>
  </si>
  <si>
    <t>1#楼石方施工中；3#楼内部装修及外墙真石漆施工中；幼儿园主体封顶。</t>
  </si>
  <si>
    <t>区建发公司、正荣集团（代建）</t>
  </si>
  <si>
    <t>苏  建</t>
  </si>
  <si>
    <t>☆沿山东路改扩建工程一期</t>
  </si>
  <si>
    <t>全长784.737米，建设内容包括道路改扩建、涵洞、给排水、电气及照明、电力排管、通信排管、绿化、交通及安全设施等。</t>
  </si>
  <si>
    <t>已完成项目部建设；施工单位测量放样工作；图纸会审工作。</t>
  </si>
  <si>
    <t>区建发公司
罗星街道</t>
  </si>
  <si>
    <t>倪薛辉
阮　斌</t>
  </si>
  <si>
    <t>黄少杰
许善坤</t>
  </si>
  <si>
    <t>☆罗星路改造工程一期</t>
  </si>
  <si>
    <t>长度约为2608米，道路标准宽度40米，道路等级为城市主干道。建设内容包括道路、排水、电气及照明、绿化、交通及安全设施等。</t>
  </si>
  <si>
    <t>施工监理招标已开标，目前正在进行公示。</t>
  </si>
  <si>
    <t>区建发公司
马江园区
罗星街道</t>
  </si>
  <si>
    <t>倪薛辉
郑泉来
阮　斌</t>
  </si>
  <si>
    <t>许善坤
郑水根</t>
  </si>
  <si>
    <t>☆铁南西路三期及周边道路工程</t>
  </si>
  <si>
    <t>全长2252米，设计宽度24米。建设内容包括道路、桥梁、给排水、电气及照明、绿化、交通及安全设施等。</t>
  </si>
  <si>
    <t>完成主体工程80%</t>
  </si>
  <si>
    <t>招标清单控制价已送财政评审中心审核。</t>
  </si>
  <si>
    <t>区建发公司
马尾镇</t>
  </si>
  <si>
    <t xml:space="preserve">
倪薛辉
陈健海
</t>
  </si>
  <si>
    <t>许善坤</t>
  </si>
  <si>
    <t>☆铁南东路二期道路工程</t>
  </si>
  <si>
    <t>道路全长1848米，道路宽度 12米，其中改造520米，新建1328米。建设内容包括道路、桥梁、给排水、电气及照明、电力排管、通信排管、绿化、交通及安全设施等。</t>
  </si>
  <si>
    <t>完成管线迁改；完成房屋店面征迁。</t>
  </si>
  <si>
    <t>待马尾镇完成项目用地范围内房屋征收工作后，进行后续工作。</t>
  </si>
  <si>
    <t>区建发公司
高新园区　　　　　马尾镇</t>
  </si>
  <si>
    <t>倪薛辉
金剑钊
陈健海</t>
  </si>
  <si>
    <t xml:space="preserve">长安工业园区6号路（海文铭公司段）工程
</t>
  </si>
  <si>
    <t>长度212.943米，宽度32m，建设内容：道路、给排水、电气及照明、电力排管、通信管道、绿化、交通及安全设施等</t>
  </si>
  <si>
    <t>区建发公司
长安园区</t>
  </si>
  <si>
    <t>倪薛辉
杨明海</t>
  </si>
  <si>
    <t>高新工业园区葆桢路改扩建工程</t>
  </si>
  <si>
    <t>全长374.68米；南段起于葆桢路与儒江西路交叉口，终点为葆桢路与江滨路交叉口，将该交叉口改造为与江滨路主路平交，全长410.74米，宽度为32米，建设内容：道路、给排水、电气及照明、电力排管、通信管道、绿化、交通及安全设施等。</t>
  </si>
  <si>
    <t>施工图设计</t>
  </si>
  <si>
    <t>区建发公司
高新园区</t>
  </si>
  <si>
    <t xml:space="preserve">
倪薛辉
金剑钊
</t>
  </si>
  <si>
    <t>长兴西路拓宽改造工程</t>
  </si>
  <si>
    <t>长度288米，宽度32米。建设内容：道路、给排水、电气及照明、电力排管、通信管道、绿化、交通及安全设施等。</t>
  </si>
  <si>
    <t>12月</t>
  </si>
  <si>
    <t>可研批复修编中</t>
  </si>
  <si>
    <t>区建发公司
亭江镇
长安园区</t>
  </si>
  <si>
    <t>倪薛辉
朱　莺
杨明海</t>
  </si>
  <si>
    <t>经二路道路工程</t>
  </si>
  <si>
    <t>道路全长796.015米。本次建设内容还包括建设路至罗星路路段北侧的临时停车场、滨河路在经二路桥头段的路面抬升改建。道路宽度30米。建设内容：道路、桥梁、给排水、电气及照明、电力排管、通信管道、绿化、交通及安全设施等。</t>
  </si>
  <si>
    <t>项目勘界</t>
  </si>
  <si>
    <t>马尾君山D地块配套市政道路</t>
  </si>
  <si>
    <t>福州市马尾区君山D地块配套市政道路工程初步方案总长约1.5公里，道路宽度（12米，2*4.5米混行车道+0.75边沟+2.25人行道），道路起点接东南侧F地块道路终点，终点接万科地块，项目含道路、交通、涵洞、绿化、给排水、土石爆破工程。</t>
  </si>
  <si>
    <t>完成前期工作</t>
  </si>
  <si>
    <t xml:space="preserve">☆高新工业园区胐头路南段道路工程
</t>
  </si>
  <si>
    <t>道路全长269米，修建宽度24米。建设内容：道路、给排水、电气及照明、电力排管、通信管道、绿化、交通及安全设施等。</t>
  </si>
  <si>
    <t>完成项目立项批复</t>
  </si>
  <si>
    <t>发改局立项阶段</t>
  </si>
  <si>
    <t>☆长安工业园区康庄大道北段</t>
  </si>
  <si>
    <t>道路全长1075.371米，宽度40米。建设内容：道路、下穿综合管廊、雨水排涝泵站、给排水管道、电气及照明、电力排管、通信管道、绿化、交通及安全设施等.</t>
  </si>
  <si>
    <t>完成主体工程37%</t>
  </si>
  <si>
    <t>区建发公司
亭江镇</t>
  </si>
  <si>
    <t>倪薛辉
朱　莺</t>
  </si>
  <si>
    <t>☆闽白线改扩建工程</t>
  </si>
  <si>
    <t>项目起点位于闽安村旧104国道交叉口处，终点位于白眉村附近，东部快速通道落地互通处。项目全长约6公里，规划宽度16米</t>
  </si>
  <si>
    <t>选线</t>
  </si>
  <si>
    <t>快安龙门村棚户区改造</t>
  </si>
  <si>
    <t>征迁安置房建设</t>
  </si>
  <si>
    <t>二十三、区房地产公司填报</t>
  </si>
  <si>
    <t>☆出口加工区跨境电商保税物流仓库</t>
  </si>
  <si>
    <t>占地54.09亩，总建筑面积约6.1万平方米，拟建2栋四层保税的保税仓库。</t>
  </si>
  <si>
    <t>1#楼三层柱四层梁板支模架搭设完成90%，模板完成75%，梁板砼浇捣完成50%；2#楼一层柱二层梁板支模架搭设完成，模板安装完成75%，砼浇捣完成50%，二层柱三层梁板支模架完成50%.</t>
  </si>
  <si>
    <t>福州市马尾区房地产开发公司</t>
  </si>
  <si>
    <t>张庆勇总经理8398478513960856669</t>
  </si>
  <si>
    <t>李惠娟8368131213599398355</t>
  </si>
  <si>
    <t>区房地产公司
出工加工区</t>
  </si>
  <si>
    <t>张庆勇
叶明辉</t>
  </si>
  <si>
    <t>朏头上下德安置型商业房</t>
  </si>
  <si>
    <t>占地1.48万平方米，建筑面积4.74万平方米，拟建三幢安置型商业房</t>
  </si>
  <si>
    <t>区房地产公司</t>
  </si>
  <si>
    <t>张庆勇</t>
  </si>
  <si>
    <t>☆闽安历史文化名村二期工程</t>
  </si>
  <si>
    <t>闽安历史文化名村二期工程</t>
  </si>
  <si>
    <t>区房地产公司
亭江镇</t>
  </si>
  <si>
    <t>张庆勇
叶铸贵
朱  莺</t>
  </si>
  <si>
    <t>二十四、区工业建总填报</t>
  </si>
  <si>
    <t>☆马尾区魁岐片、三环魁岐互通周边等棚户区改造安置房</t>
  </si>
  <si>
    <t>占地104亩，总建筑面积26.9万平方米，魁协新苑15.2万平方米7栋，建坂锦苑11.7万平方米有万五栋</t>
  </si>
  <si>
    <t>建坂锦苑2.3.4.5号楼电梯安装完成，地下室地面打磨，地坪漆开始施工；魁协新苑：
1、1/7#楼屋面工程完成。</t>
  </si>
  <si>
    <t>马尾工业建总</t>
  </si>
  <si>
    <t>叶澍欣18750167503</t>
  </si>
  <si>
    <t>区工业建总</t>
  </si>
  <si>
    <t>王勇兵</t>
  </si>
  <si>
    <t>★中国（福州）物联网孵化中心</t>
  </si>
  <si>
    <t>用地112亩，总建筑面积24万平方米，新建设物联网产业园拟建设研发试验楼、孵化中心、生产实验车间和标准厂房，同时适当配置人才公寓、外口公寓、餐饮、休闲娱乐等公共服务配套设施。</t>
  </si>
  <si>
    <t>单体竣工</t>
  </si>
  <si>
    <t>共工完成2273（剩余88根）根工程桩,604（剩余255根）根围护，139（剩余10根）根立柱。</t>
  </si>
  <si>
    <t>☆快洲安置房</t>
  </si>
  <si>
    <t>项目用地征收20亩</t>
  </si>
  <si>
    <t>准备项目建议书报批，环评报告，用地合同已签署，正在办理用地手续,勘测单位已进场钻探。</t>
  </si>
  <si>
    <t>区工业建总
区发改局</t>
  </si>
  <si>
    <t>王勇兵
罗智勇</t>
  </si>
  <si>
    <t>社区文体配套设施</t>
  </si>
  <si>
    <t>占地10亩，总建筑面积11000平方米，用于文体设施。</t>
  </si>
  <si>
    <t>☆青洲片棚户区改造及安置房项目</t>
  </si>
  <si>
    <t>占地118亩，征收面积16.2万平方米，900户。</t>
  </si>
  <si>
    <t>未交地</t>
  </si>
  <si>
    <t>区工业建总
罗星街道</t>
  </si>
  <si>
    <t>王勇兵
阮  斌</t>
  </si>
  <si>
    <t>罗星街道上岐路君竹北片安置房项目</t>
  </si>
  <si>
    <t>土地收储、征迁安置房建设</t>
  </si>
  <si>
    <t>国资商务大楼项目</t>
  </si>
  <si>
    <t>新建商务办公</t>
  </si>
  <si>
    <t>二十五、区水建发填报</t>
  </si>
  <si>
    <t>☆马尾区天台水库工程</t>
  </si>
  <si>
    <t>砌石双曲拱坝，总库容为318.05万m³，其中防洪库容为213.78万m³，兴利库容为94.61万m³，最大坝高76.5m。小（1）型水库。工程设计洪水标准为50年一遇，校核洪水标准采用500年一遇。</t>
  </si>
  <si>
    <t>完成大坝主体砌筑工程及引水工程、上坝公路工程、泄洪洞工程。</t>
  </si>
  <si>
    <t xml:space="preserve">1、大坝目前已砌筑至▽78m。
2、随砌筑升高对坝肩进行帷幕灌浆及固结灌浆。
</t>
  </si>
  <si>
    <t>区水利建设发展有限公司</t>
  </si>
  <si>
    <t>滕家斌</t>
  </si>
  <si>
    <t>吴磊
18050187995</t>
  </si>
  <si>
    <t>区水建发
区农林水局</t>
  </si>
  <si>
    <t>张发春
吴永润</t>
  </si>
  <si>
    <t>★闽江下游马尾亭江防洪防潮工程（一期）</t>
  </si>
  <si>
    <t>新建堤防2.7km，堤顶宽度4.6m，堤顶高程7.8m，防浪墙顶高程8.8m；新建长柄涵洞一座，3孔，单孔净宽4m，设计流量103m3/s；本工程是防潮标准为50年一遇的二级堤防</t>
  </si>
  <si>
    <t>完成长柄涵洞主体结构，完成头部悬臂式挡墙主体结构，完成全部抛石压载、完成6.0高程以下的堤身填筑。</t>
  </si>
  <si>
    <t>排水板正在打设，水上抛填正在进行。</t>
  </si>
  <si>
    <t>福州开发区水利建设发展有限公司</t>
  </si>
  <si>
    <t>闽江下游马尾亭江防洪防潮工程堤后道路</t>
  </si>
  <si>
    <t>堤后道路为城市次干路，道路全长约2.5km，红线宽度29m，其中临海一侧设置11.5m的滨江休闲带，全线双向4车道；建设内容包括：道路、桥涵、给排水、景观绿化和交通设施等工程。</t>
  </si>
  <si>
    <t>完成道软基处理、完成路基回填砂、充砂管带、碎石垫层等工程量的填筑，完成超载预压至9.12米。</t>
  </si>
  <si>
    <t>正在进行全线排水板基础处理作业。</t>
  </si>
  <si>
    <t>区水建发
亭江镇</t>
  </si>
  <si>
    <t>滕家斌
叶铸贵
朱  莺</t>
  </si>
  <si>
    <t xml:space="preserve">张发春
</t>
  </si>
  <si>
    <t>马尾区亭江排洪渠整治（亭江中心区山洪排涝一期）工程</t>
  </si>
  <si>
    <t>2#渠下游出口段1km的整治工程、新建南搬水闸和南搬排涝站</t>
  </si>
  <si>
    <t>完成南搬泵站主泵房建设，完成部分机电设备采购安装；完成新南搬水闸主体结构建设，完成设备安装调试；完成排洪渠基础开挖、垫层和水泥搅拌桩施工。</t>
  </si>
  <si>
    <t>完成项目施工标、监理标挂标，开标时间为12月4、5日。</t>
  </si>
  <si>
    <t>林永超13763851006</t>
  </si>
  <si>
    <t>☆闽江马尾对台综合客运码头1#-3#泊位工程</t>
  </si>
  <si>
    <t>本工程位于琅岐岛南兜村附近，使用岸线348m，用海155亩，其中1#泊位为5000吨级客货泊位，2#、3#泊位为500GT的客运泊位，用地面积为216亩。</t>
  </si>
  <si>
    <t>6月份完成后方陆域全部工程，11月完工验收。</t>
  </si>
  <si>
    <t>防洪堤加固部分已完成，水上方桩已完成113根（共285根），客运区沙桩全部完成（共30万米），目前正在施打货运区排水板。</t>
  </si>
  <si>
    <t>陈鸿炫、业主代表、15750889276</t>
  </si>
  <si>
    <t>区水建发
琅岐经济区</t>
  </si>
  <si>
    <t>滕家斌
江  旭</t>
  </si>
  <si>
    <t>☆闽江马尾对台综合客运码头1#-3#泊位客运楼及口岸查验等配套设施项目</t>
  </si>
  <si>
    <t>本工程位于琅岐岛南兜村附近，客运区占地面积约54.9亩，客运楼建筑面积约为15000㎡，主要包含客运楼、站前广场，停车场三大部分建设内容。</t>
  </si>
  <si>
    <t>11月完成客运楼内部装修，同时完成相应配套附属设施，12月竣工验收。</t>
  </si>
  <si>
    <t>客运楼桩基已全部完成，共298根，目前正在进行场地开挖及桩头破除工作。</t>
  </si>
  <si>
    <t>闽江防洪工程琅岐雁行江片工程</t>
  </si>
  <si>
    <t>闽江防洪工程琅岐雁行江片工程（一期）起点至雁行洲千亩片海堤之间约1km堤防及雁行江水闸工程建设，完善雁行江片防洪排涝体系；计划新建海堤1km，新建雁行江水闸一座。</t>
  </si>
  <si>
    <r>
      <rPr>
        <sz val="9"/>
        <rFont val="宋体"/>
        <family val="3"/>
        <charset val="134"/>
      </rPr>
      <t xml:space="preserve">区水建发
区农林水局
</t>
    </r>
    <r>
      <rPr>
        <sz val="9"/>
        <color rgb="FFFF0000"/>
        <rFont val="宋体"/>
        <family val="3"/>
        <charset val="134"/>
      </rPr>
      <t>区发改局</t>
    </r>
  </si>
  <si>
    <t>鄢登永
滕家斌
罗智勇</t>
  </si>
  <si>
    <t>闽江马尾对台综合客运码头客运楼智能化信息系统及查验设备</t>
  </si>
  <si>
    <t>关检单位的口岸查验设备及客运区、货运区的智能化系统。</t>
  </si>
  <si>
    <r>
      <rPr>
        <sz val="9"/>
        <rFont val="宋体"/>
        <family val="3"/>
        <charset val="134"/>
      </rPr>
      <t xml:space="preserve">区水建发
琅岐经济区
</t>
    </r>
    <r>
      <rPr>
        <sz val="9"/>
        <color rgb="FFFF0000"/>
        <rFont val="宋体"/>
        <family val="3"/>
        <charset val="134"/>
      </rPr>
      <t>区发改局</t>
    </r>
  </si>
  <si>
    <t>滕家斌
罗智勇</t>
  </si>
  <si>
    <t>闽江马尾对台综合客运码头侯工楼、服务楼、边检楼项目及配套设施项目</t>
  </si>
  <si>
    <t>候工楼建筑面积为7800㎡，服务楼建筑面积6560㎡，边检综合楼建筑面积为：1700㎡，业务用房、海关监管仓库、篮球场、公厕等室外工程共计5800㎡</t>
  </si>
  <si>
    <t>2018-1019</t>
  </si>
  <si>
    <t>琅岐滨江西路（对台码头段）</t>
  </si>
  <si>
    <t>起点接海航段滨江西路，终点止于规划24米道路，道路本次建设长度约960米，规划宽度30米，同时在K0+080处设置1座约32米的预应力空心板梁桥。项目匡算总投资约1.15亿元。</t>
  </si>
  <si>
    <t>注：★为省重点项目，☆为申报市重点项目。难度系数说明：在建项目一般为0.8；计划新开工项目中，不涉及拆迁的项目一般为1.0，涉及部分拆迁的项目为1.2，涉及大规模拆迁和旧屋改项目为1.5</t>
  </si>
  <si>
    <t>规划选址中国（福建）自贸区福州片区琅岐区块，占地约3000亩。拟整合四大产业联盟打造一个集合B2B和B2C的海洋产业供应链平台，在集聚产业资源的同时为琅岐国际生态旅游岛提供大商业配套。</t>
  </si>
  <si>
    <t xml:space="preserve">
余广暖</t>
  </si>
  <si>
    <t xml:space="preserve">
张依俤</t>
  </si>
  <si>
    <t xml:space="preserve">
邢鼎斌
袁云福</t>
  </si>
  <si>
    <t>6月8日，已提请省重点办协调省农业农村厅将项目片区家畜育种站的48.76亩地块与我区的其他地块进行置换。待上级研究确定用地问题。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</si>
</sst>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quot;月&quot;"/>
    <numFmt numFmtId="178" formatCode="0&quot;项&quot;"/>
    <numFmt numFmtId="179" formatCode="0_ "/>
  </numFmts>
  <fonts count="27" x14ac:knownFonts="1">
    <font>
      <sz val="12"/>
      <name val="宋体"/>
      <charset val="134"/>
    </font>
    <font>
      <b/>
      <sz val="12"/>
      <name val="宋体"/>
      <family val="3"/>
      <charset val="134"/>
    </font>
    <font>
      <sz val="9"/>
      <name val="宋体"/>
      <family val="3"/>
      <charset val="134"/>
    </font>
    <font>
      <sz val="9"/>
      <color rgb="FFFF0000"/>
      <name val="宋体"/>
      <family val="3"/>
      <charset val="134"/>
    </font>
    <font>
      <sz val="10"/>
      <name val="Helv"/>
    </font>
    <font>
      <sz val="10"/>
      <color rgb="FFFF0000"/>
      <name val="Helv"/>
    </font>
    <font>
      <sz val="10"/>
      <color indexed="10"/>
      <name val="Helv"/>
    </font>
    <font>
      <sz val="12"/>
      <color rgb="FFFF0000"/>
      <name val="宋体"/>
      <family val="3"/>
      <charset val="134"/>
    </font>
    <font>
      <sz val="8"/>
      <name val="宋体"/>
      <family val="3"/>
      <charset val="134"/>
    </font>
    <font>
      <b/>
      <sz val="18"/>
      <name val="宋体"/>
      <family val="3"/>
      <charset val="134"/>
    </font>
    <font>
      <b/>
      <sz val="9"/>
      <name val="宋体"/>
      <family val="3"/>
      <charset val="134"/>
    </font>
    <font>
      <b/>
      <sz val="9"/>
      <color indexed="10"/>
      <name val="宋体"/>
      <family val="3"/>
      <charset val="134"/>
    </font>
    <font>
      <b/>
      <sz val="9"/>
      <color rgb="FFFF0000"/>
      <name val="宋体"/>
      <family val="3"/>
      <charset val="134"/>
    </font>
    <font>
      <sz val="9"/>
      <color indexed="8"/>
      <name val="宋体"/>
      <family val="3"/>
      <charset val="134"/>
    </font>
    <font>
      <sz val="18"/>
      <name val="宋体"/>
      <family val="3"/>
      <charset val="134"/>
    </font>
    <font>
      <sz val="9"/>
      <color indexed="12"/>
      <name val="宋体"/>
      <family val="3"/>
      <charset val="134"/>
    </font>
    <font>
      <sz val="9"/>
      <color indexed="10"/>
      <name val="宋体"/>
      <family val="3"/>
      <charset val="134"/>
    </font>
    <font>
      <b/>
      <sz val="9"/>
      <color indexed="12"/>
      <name val="宋体"/>
      <family val="3"/>
      <charset val="134"/>
    </font>
    <font>
      <sz val="9"/>
      <name val="Helv"/>
    </font>
    <font>
      <sz val="10"/>
      <color rgb="FFFF0000"/>
      <name val="宋体"/>
      <family val="3"/>
      <charset val="134"/>
    </font>
    <font>
      <sz val="9"/>
      <color rgb="FFFF0000"/>
      <name val="Helv"/>
    </font>
    <font>
      <sz val="10"/>
      <color indexed="10"/>
      <name val="宋体"/>
      <family val="3"/>
      <charset val="134"/>
    </font>
    <font>
      <sz val="9"/>
      <color indexed="10"/>
      <name val="Helv"/>
    </font>
    <font>
      <sz val="10"/>
      <name val="宋体"/>
      <family val="3"/>
      <charset val="134"/>
    </font>
    <font>
      <sz val="6"/>
      <name val="宋体"/>
      <family val="3"/>
      <charset val="134"/>
    </font>
    <font>
      <b/>
      <sz val="10"/>
      <name val="宋体"/>
      <family val="3"/>
      <charset val="134"/>
    </font>
    <font>
      <sz val="12"/>
      <name val="宋体"/>
      <family val="3"/>
      <charset val="134"/>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s>
  <cellStyleXfs count="6">
    <xf numFmtId="0" fontId="0" fillId="0" borderId="0"/>
    <xf numFmtId="0" fontId="4" fillId="0" borderId="0"/>
    <xf numFmtId="0" fontId="4" fillId="0" borderId="0"/>
    <xf numFmtId="0" fontId="4" fillId="0" borderId="0"/>
    <xf numFmtId="0" fontId="26" fillId="0" borderId="0"/>
    <xf numFmtId="0" fontId="4" fillId="0" borderId="0"/>
  </cellStyleXfs>
  <cellXfs count="149">
    <xf numFmtId="0" fontId="0" fillId="0" borderId="0" xfId="0"/>
    <xf numFmtId="0" fontId="1" fillId="0" borderId="0" xfId="0" applyFont="1" applyAlignment="1">
      <alignment vertical="center" wrapText="1"/>
    </xf>
    <xf numFmtId="0" fontId="2" fillId="0" borderId="0" xfId="0" applyFont="1" applyAlignment="1">
      <alignment vertical="center" wrapText="1"/>
    </xf>
    <xf numFmtId="0" fontId="2" fillId="2" borderId="0" xfId="0" applyFont="1" applyFill="1" applyAlignment="1">
      <alignment vertical="center" wrapText="1"/>
    </xf>
    <xf numFmtId="0" fontId="3" fillId="0" borderId="0" xfId="0" applyFont="1" applyAlignment="1">
      <alignment vertical="center" wrapText="1"/>
    </xf>
    <xf numFmtId="0" fontId="2" fillId="0" borderId="1" xfId="0" applyFont="1" applyBorder="1" applyAlignment="1">
      <alignment vertical="center" wrapText="1"/>
    </xf>
    <xf numFmtId="0" fontId="4" fillId="0" borderId="0" xfId="0" applyFont="1" applyAlignment="1">
      <alignment wrapText="1"/>
    </xf>
    <xf numFmtId="0" fontId="0" fillId="0" borderId="0" xfId="0" applyAlignment="1">
      <alignment vertical="center" wrapText="1"/>
    </xf>
    <xf numFmtId="0" fontId="5" fillId="0" borderId="0" xfId="0" applyFont="1" applyAlignment="1">
      <alignment wrapText="1"/>
    </xf>
    <xf numFmtId="0" fontId="6" fillId="0" borderId="0" xfId="0" applyFont="1" applyAlignment="1">
      <alignment wrapText="1"/>
    </xf>
    <xf numFmtId="0" fontId="7"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176" fontId="1" fillId="0" borderId="0" xfId="0" applyNumberFormat="1" applyFont="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8" fillId="0" borderId="0" xfId="0" applyFont="1" applyAlignment="1">
      <alignment horizontal="center" vertical="center" wrapText="1"/>
    </xf>
    <xf numFmtId="0" fontId="0" fillId="0" borderId="0" xfId="0" applyAlignment="1" applyProtection="1">
      <alignment horizontal="center" vertical="center" wrapText="1"/>
      <protection locked="0"/>
    </xf>
    <xf numFmtId="0" fontId="10" fillId="0" borderId="1" xfId="0" applyFont="1" applyBorder="1" applyAlignment="1">
      <alignment horizontal="center" vertical="center" wrapText="1"/>
    </xf>
    <xf numFmtId="176" fontId="10" fillId="0" borderId="1" xfId="0" applyNumberFormat="1" applyFont="1" applyBorder="1" applyAlignment="1">
      <alignment horizontal="center" vertical="center" wrapText="1"/>
    </xf>
    <xf numFmtId="178" fontId="10"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176" fontId="11"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176" fontId="12" fillId="0" borderId="1" xfId="0" applyNumberFormat="1" applyFont="1" applyBorder="1" applyAlignment="1">
      <alignment horizontal="center" vertical="center" wrapText="1"/>
    </xf>
    <xf numFmtId="176" fontId="10" fillId="2"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left" vertical="center" wrapText="1"/>
    </xf>
    <xf numFmtId="0" fontId="2" fillId="0" borderId="1" xfId="3" applyFont="1" applyBorder="1" applyAlignment="1">
      <alignment horizontal="left" vertical="center" wrapText="1"/>
    </xf>
    <xf numFmtId="176" fontId="10" fillId="0" borderId="1" xfId="3" applyNumberFormat="1" applyFont="1" applyBorder="1" applyAlignment="1">
      <alignment horizontal="center" vertical="center" wrapText="1"/>
    </xf>
    <xf numFmtId="176" fontId="12" fillId="0" borderId="1" xfId="3" applyNumberFormat="1" applyFont="1" applyBorder="1" applyAlignment="1">
      <alignment horizontal="center" vertical="center" wrapText="1"/>
    </xf>
    <xf numFmtId="0" fontId="3" fillId="0" borderId="3" xfId="0" applyFont="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wrapText="1"/>
    </xf>
    <xf numFmtId="176" fontId="12" fillId="2" borderId="1" xfId="0" applyNumberFormat="1" applyFont="1" applyFill="1" applyBorder="1" applyAlignment="1">
      <alignment horizontal="center" vertical="center" wrapText="1"/>
    </xf>
    <xf numFmtId="176" fontId="2" fillId="0" borderId="1" xfId="0" applyNumberFormat="1" applyFont="1" applyBorder="1" applyAlignment="1">
      <alignment horizontal="left" vertical="center" wrapText="1"/>
    </xf>
    <xf numFmtId="0" fontId="13" fillId="0" borderId="1" xfId="0" applyFont="1" applyBorder="1" applyAlignment="1">
      <alignment horizontal="left" vertical="center" wrapText="1"/>
    </xf>
    <xf numFmtId="0" fontId="2" fillId="0" borderId="3" xfId="0" applyFont="1" applyBorder="1" applyAlignment="1">
      <alignment vertical="center" wrapText="1"/>
    </xf>
    <xf numFmtId="176" fontId="13" fillId="0" borderId="1" xfId="0" applyNumberFormat="1" applyFont="1" applyBorder="1" applyAlignment="1">
      <alignment horizontal="left" vertical="center" wrapText="1"/>
    </xf>
    <xf numFmtId="176" fontId="3" fillId="0" borderId="1" xfId="0" applyNumberFormat="1" applyFont="1" applyBorder="1" applyAlignment="1">
      <alignment horizontal="left" vertical="center" wrapText="1"/>
    </xf>
    <xf numFmtId="0" fontId="13" fillId="0" borderId="1" xfId="0" applyFont="1" applyBorder="1" applyAlignment="1">
      <alignment horizontal="center" vertical="center" wrapText="1"/>
    </xf>
    <xf numFmtId="178" fontId="10" fillId="0" borderId="1" xfId="0" applyNumberFormat="1" applyFont="1" applyBorder="1" applyAlignment="1">
      <alignment horizontal="center" vertical="center" wrapText="1"/>
    </xf>
    <xf numFmtId="0" fontId="2" fillId="0" borderId="1"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177" fontId="2"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177" fontId="2" fillId="2" borderId="1" xfId="0" applyNumberFormat="1" applyFont="1" applyFill="1" applyBorder="1" applyAlignment="1">
      <alignment horizontal="center" vertical="center" wrapText="1"/>
    </xf>
    <xf numFmtId="0" fontId="13" fillId="2" borderId="1" xfId="0" applyFont="1" applyFill="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0" fillId="0" borderId="1" xfId="0" applyBorder="1" applyAlignment="1" applyProtection="1">
      <alignment horizontal="left" vertical="center" wrapText="1"/>
      <protection locked="0"/>
    </xf>
    <xf numFmtId="0" fontId="0" fillId="0" borderId="1" xfId="0" applyBorder="1" applyAlignment="1">
      <alignment horizontal="center" vertical="center" wrapText="1"/>
    </xf>
    <xf numFmtId="0" fontId="16" fillId="0" borderId="1" xfId="0" applyFont="1" applyBorder="1" applyAlignment="1">
      <alignment horizontal="left" vertical="center" wrapText="1"/>
    </xf>
    <xf numFmtId="177" fontId="13" fillId="0" borderId="1" xfId="0" applyNumberFormat="1" applyFont="1" applyBorder="1" applyAlignment="1">
      <alignment horizontal="left" vertical="center" wrapText="1"/>
    </xf>
    <xf numFmtId="0" fontId="3" fillId="0" borderId="1" xfId="0" applyFont="1" applyBorder="1" applyAlignment="1">
      <alignment vertical="center" wrapText="1"/>
    </xf>
    <xf numFmtId="177" fontId="2" fillId="0" borderId="1" xfId="3" applyNumberFormat="1" applyFont="1" applyBorder="1" applyAlignment="1">
      <alignment horizontal="center" vertical="center" wrapText="1"/>
    </xf>
    <xf numFmtId="0" fontId="2" fillId="0" borderId="1" xfId="5" applyFont="1" applyBorder="1" applyAlignment="1">
      <alignment horizontal="left" vertical="center" wrapText="1"/>
    </xf>
    <xf numFmtId="10" fontId="2" fillId="0" borderId="1" xfId="4" applyNumberFormat="1" applyFont="1" applyBorder="1" applyAlignment="1">
      <alignment horizontal="center" vertical="center" wrapText="1"/>
    </xf>
    <xf numFmtId="179" fontId="10" fillId="0" borderId="0" xfId="0" applyNumberFormat="1"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10" fillId="0" borderId="0" xfId="0" applyFont="1" applyAlignment="1">
      <alignment horizontal="center" vertical="center" wrapText="1"/>
    </xf>
    <xf numFmtId="0" fontId="2" fillId="2" borderId="0" xfId="0" applyFont="1" applyFill="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vertical="center" wrapText="1"/>
    </xf>
    <xf numFmtId="0" fontId="13" fillId="0" borderId="1" xfId="0" applyFont="1" applyBorder="1" applyAlignment="1">
      <alignment vertical="center" wrapText="1"/>
    </xf>
    <xf numFmtId="0" fontId="2" fillId="0" borderId="1" xfId="1"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1" applyFont="1" applyBorder="1" applyAlignment="1">
      <alignment horizontal="left" vertical="center" wrapText="1"/>
    </xf>
    <xf numFmtId="176" fontId="10" fillId="0" borderId="1" xfId="1" applyNumberFormat="1" applyFont="1" applyBorder="1" applyAlignment="1">
      <alignment horizontal="center" vertical="center" wrapText="1"/>
    </xf>
    <xf numFmtId="176" fontId="17" fillId="0" borderId="1" xfId="0" applyNumberFormat="1" applyFont="1" applyBorder="1" applyAlignment="1">
      <alignment horizontal="center" vertical="center" wrapText="1"/>
    </xf>
    <xf numFmtId="176" fontId="10" fillId="0" borderId="1" xfId="5" applyNumberFormat="1" applyFont="1" applyBorder="1" applyAlignment="1">
      <alignment horizontal="center" vertical="center" wrapText="1"/>
    </xf>
    <xf numFmtId="0" fontId="3" fillId="0" borderId="1" xfId="3" applyFont="1" applyBorder="1" applyAlignment="1">
      <alignment horizontal="left" vertical="center" wrapText="1"/>
    </xf>
    <xf numFmtId="0" fontId="2" fillId="0" borderId="1" xfId="1" applyFont="1" applyBorder="1" applyAlignment="1">
      <alignment vertical="center" wrapText="1"/>
    </xf>
    <xf numFmtId="0" fontId="3" fillId="0" borderId="1" xfId="5" applyFont="1" applyBorder="1" applyAlignment="1">
      <alignment horizontal="left" vertical="center" wrapText="1"/>
    </xf>
    <xf numFmtId="176" fontId="12" fillId="0" borderId="1" xfId="5" applyNumberFormat="1" applyFont="1" applyBorder="1" applyAlignment="1">
      <alignment horizontal="center" vertical="center" wrapText="1"/>
    </xf>
    <xf numFmtId="0" fontId="16" fillId="0" borderId="1" xfId="5" applyFont="1" applyBorder="1" applyAlignment="1">
      <alignment horizontal="left" vertical="center" wrapText="1"/>
    </xf>
    <xf numFmtId="176" fontId="11" fillId="0" borderId="1" xfId="5" applyNumberFormat="1" applyFont="1" applyBorder="1" applyAlignment="1">
      <alignment horizontal="center" vertical="center" wrapText="1"/>
    </xf>
    <xf numFmtId="0" fontId="2" fillId="0" borderId="1" xfId="1" applyFont="1" applyBorder="1" applyAlignment="1" applyProtection="1">
      <alignment horizontal="left" vertical="center" wrapText="1"/>
      <protection locked="0"/>
    </xf>
    <xf numFmtId="10" fontId="2" fillId="0" borderId="1" xfId="4" applyNumberFormat="1" applyFont="1" applyBorder="1" applyAlignment="1">
      <alignment horizontal="left" vertical="center" wrapText="1"/>
    </xf>
    <xf numFmtId="0" fontId="2" fillId="0" borderId="1" xfId="5" applyFont="1" applyBorder="1" applyAlignment="1" applyProtection="1">
      <alignment horizontal="left" vertical="center" wrapText="1"/>
      <protection locked="0"/>
    </xf>
    <xf numFmtId="0" fontId="2" fillId="0" borderId="1" xfId="3" applyFont="1" applyBorder="1" applyAlignment="1" applyProtection="1">
      <alignment horizontal="left" vertical="center" wrapText="1"/>
      <protection locked="0"/>
    </xf>
    <xf numFmtId="177" fontId="3" fillId="0" borderId="1" xfId="3" applyNumberFormat="1" applyFont="1" applyBorder="1" applyAlignment="1">
      <alignment horizontal="center" vertical="center" wrapText="1"/>
    </xf>
    <xf numFmtId="0" fontId="3" fillId="0" borderId="1" xfId="5" applyFont="1" applyBorder="1" applyAlignment="1" applyProtection="1">
      <alignment horizontal="left" vertical="center" wrapText="1"/>
      <protection locked="0"/>
    </xf>
    <xf numFmtId="177" fontId="16" fillId="0" borderId="1" xfId="0" applyNumberFormat="1" applyFont="1" applyBorder="1" applyAlignment="1">
      <alignment horizontal="center" vertical="center" wrapText="1"/>
    </xf>
    <xf numFmtId="0" fontId="16" fillId="0" borderId="1" xfId="5" applyFont="1" applyBorder="1" applyAlignment="1" applyProtection="1">
      <alignment horizontal="left" vertical="center" wrapText="1"/>
      <protection locked="0"/>
    </xf>
    <xf numFmtId="0" fontId="10" fillId="0" borderId="1" xfId="1" applyFont="1" applyBorder="1" applyAlignment="1">
      <alignment horizontal="center" vertical="center" wrapText="1"/>
    </xf>
    <xf numFmtId="0" fontId="18" fillId="0" borderId="1" xfId="0" applyFont="1" applyBorder="1" applyAlignment="1">
      <alignment horizontal="center" vertical="center" wrapText="1"/>
    </xf>
    <xf numFmtId="0" fontId="18" fillId="0" borderId="0" xfId="0" applyFont="1" applyAlignment="1">
      <alignment horizontal="center" vertical="center" wrapText="1"/>
    </xf>
    <xf numFmtId="0" fontId="10" fillId="0" borderId="1" xfId="3" applyFont="1" applyBorder="1" applyAlignment="1">
      <alignment horizontal="center" vertical="center" wrapText="1"/>
    </xf>
    <xf numFmtId="0" fontId="1" fillId="0" borderId="1" xfId="0" applyFont="1" applyBorder="1" applyAlignment="1">
      <alignment horizontal="left" vertical="center" wrapText="1"/>
    </xf>
    <xf numFmtId="0" fontId="12"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0" xfId="0" applyFont="1" applyAlignment="1">
      <alignment horizontal="center" vertical="center" wrapText="1"/>
    </xf>
    <xf numFmtId="0" fontId="4" fillId="0" borderId="0" xfId="0" applyFont="1" applyAlignment="1">
      <alignment horizontal="center" wrapText="1"/>
    </xf>
    <xf numFmtId="0" fontId="6" fillId="0" borderId="0" xfId="0" applyFont="1" applyAlignment="1">
      <alignment horizontal="center" wrapText="1"/>
    </xf>
    <xf numFmtId="0" fontId="2" fillId="0" borderId="6" xfId="0" applyFont="1" applyBorder="1" applyAlignment="1">
      <alignment vertical="center" wrapText="1"/>
    </xf>
    <xf numFmtId="0" fontId="3" fillId="0" borderId="1" xfId="5" applyFont="1" applyBorder="1" applyAlignment="1">
      <alignment horizontal="center" vertical="center" wrapText="1"/>
    </xf>
    <xf numFmtId="0" fontId="2" fillId="0" borderId="1" xfId="5" applyFont="1" applyBorder="1" applyAlignment="1">
      <alignment horizontal="center" vertical="center" wrapText="1"/>
    </xf>
    <xf numFmtId="0" fontId="3" fillId="0" borderId="1" xfId="1" applyFont="1" applyBorder="1" applyAlignment="1">
      <alignment horizontal="left" vertical="center" wrapText="1"/>
    </xf>
    <xf numFmtId="177" fontId="15" fillId="0" borderId="1" xfId="0" applyNumberFormat="1"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2" fillId="0" borderId="1" xfId="2" applyFont="1" applyBorder="1" applyAlignment="1">
      <alignment horizontal="left" vertical="center" wrapText="1"/>
    </xf>
    <xf numFmtId="10" fontId="3" fillId="0" borderId="1" xfId="4" applyNumberFormat="1" applyFont="1" applyBorder="1" applyAlignment="1">
      <alignment horizontal="left" vertical="center" wrapText="1"/>
    </xf>
    <xf numFmtId="177" fontId="3" fillId="2" borderId="1" xfId="0" applyNumberFormat="1" applyFont="1" applyFill="1" applyBorder="1" applyAlignment="1">
      <alignment horizontal="center" vertical="center" wrapText="1"/>
    </xf>
    <xf numFmtId="0" fontId="2" fillId="2" borderId="1" xfId="0" applyFont="1" applyFill="1" applyBorder="1" applyAlignment="1" applyProtection="1">
      <alignment horizontal="left" vertical="center" wrapText="1"/>
      <protection locked="0"/>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7" fillId="0" borderId="0" xfId="0" applyFont="1" applyAlignment="1">
      <alignment horizontal="center" vertical="center" wrapText="1"/>
    </xf>
    <xf numFmtId="0" fontId="5" fillId="0" borderId="0" xfId="0" applyFont="1" applyAlignment="1">
      <alignment horizont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176" fontId="12" fillId="0" borderId="4" xfId="0" applyNumberFormat="1" applyFont="1" applyBorder="1" applyAlignment="1">
      <alignment horizontal="center" vertical="center" wrapText="1"/>
    </xf>
    <xf numFmtId="0" fontId="3" fillId="0" borderId="4" xfId="0" applyFont="1" applyBorder="1" applyAlignment="1">
      <alignment horizontal="left" vertical="center" wrapText="1"/>
    </xf>
    <xf numFmtId="176" fontId="10" fillId="0" borderId="4" xfId="0" applyNumberFormat="1" applyFont="1" applyBorder="1" applyAlignment="1">
      <alignment horizontal="center" vertical="center" wrapText="1"/>
    </xf>
    <xf numFmtId="0" fontId="2" fillId="2" borderId="1" xfId="3" applyFont="1" applyFill="1" applyBorder="1" applyAlignment="1">
      <alignment horizontal="left" vertical="center" wrapText="1"/>
    </xf>
    <xf numFmtId="0" fontId="3" fillId="2"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2" fillId="0" borderId="0" xfId="0" applyFont="1" applyAlignment="1">
      <alignment horizontal="center" vertical="center"/>
    </xf>
    <xf numFmtId="0" fontId="0" fillId="0" borderId="1" xfId="0" applyBorder="1" applyAlignment="1">
      <alignment vertical="center" wrapText="1"/>
    </xf>
    <xf numFmtId="0" fontId="24" fillId="0" borderId="1" xfId="0" applyFont="1" applyBorder="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center" wrapText="1"/>
    </xf>
    <xf numFmtId="0" fontId="0" fillId="0" borderId="0" xfId="0" applyAlignment="1">
      <alignment horizontal="left" vertical="center" wrapText="1"/>
    </xf>
    <xf numFmtId="0" fontId="9" fillId="0" borderId="2"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0" fillId="0" borderId="1" xfId="0" applyBorder="1" applyAlignment="1">
      <alignment horizontal="left" vertical="center" wrapText="1"/>
    </xf>
    <xf numFmtId="0" fontId="12" fillId="0" borderId="1" xfId="0" applyFont="1" applyBorder="1" applyAlignment="1">
      <alignment horizontal="left" vertical="center" wrapText="1"/>
    </xf>
    <xf numFmtId="0" fontId="23" fillId="0" borderId="8" xfId="0" applyFont="1" applyBorder="1" applyAlignment="1">
      <alignment horizontal="left" vertical="center" wrapText="1"/>
    </xf>
    <xf numFmtId="0" fontId="25" fillId="0" borderId="8" xfId="0" applyFont="1" applyBorder="1" applyAlignment="1">
      <alignment horizontal="left" vertical="center" wrapText="1"/>
    </xf>
    <xf numFmtId="0" fontId="2" fillId="0" borderId="0" xfId="0" applyFont="1" applyAlignment="1">
      <alignment horizontal="left" vertical="center"/>
    </xf>
    <xf numFmtId="0" fontId="0" fillId="0" borderId="0" xfId="0" applyAlignment="1">
      <alignment horizontal="center" vertical="center" wrapText="1"/>
    </xf>
    <xf numFmtId="0" fontId="2" fillId="0" borderId="0" xfId="0" applyFont="1" applyAlignment="1">
      <alignment horizontal="center" vertical="center"/>
    </xf>
    <xf numFmtId="0" fontId="10" fillId="0" borderId="0" xfId="0" applyFont="1" applyAlignment="1">
      <alignment horizontal="left" vertical="center"/>
    </xf>
  </cellXfs>
  <cellStyles count="6">
    <cellStyle name="_ET_STYLE_NoName_00_" xfId="1" xr:uid="{00000000-0005-0000-0000-000011000000}"/>
    <cellStyle name="常规" xfId="0" builtinId="0"/>
    <cellStyle name="常规_3月_5" xfId="4" xr:uid="{00000000-0005-0000-0000-000034000000}"/>
    <cellStyle name="常规_Sheet1" xfId="5" xr:uid="{00000000-0005-0000-0000-000035000000}"/>
    <cellStyle name="常规_Sheet1_本月" xfId="2" xr:uid="{00000000-0005-0000-0000-000014000000}"/>
    <cellStyle name="常规_w9.28 附件一申报福州市2013年重点项目(马尾区)" xfId="3" xr:uid="{00000000-0005-0000-0000-000029000000}"/>
  </cellStyles>
  <dxfs count="68">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EA09\&#30005;&#35805;&#26126;&#32454;&#34920;\&#33487;&#24030;&#65288;&#26080;&#27719;&#24635;,&#21556;&#27743;&#32447;&#36335;&#20462;&#25913;&#65289;\&#24066;&#26412;&#37096;\&#27743;&#33487;&#33487;&#24030;&#26412;&#37096;&#65288;&#20013;&#2283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1556;&#26032;&#24179;\&#26032;&#24314;&#25991;&#20214;&#22841;\2013&#24180;&#30465;&#37325;&#28857;&#39033;&#30446;&#30003;&#25253;&#26448;&#26009;\5\11.14&#19977;&#26126;&#24066;&#30003;&#25253;2013&#24180;&#30465;&#37325;&#28857;&#39033;&#30446;&#27010;&#20917;&#34920;(&#34917;&#20805;&#30003;&#25253;2&#20010;&#39033;&#3044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
      <sheetName val="评估结果分类汇总表"/>
      <sheetName val="流动资产汇总表"/>
      <sheetName val="流动资产--货币"/>
      <sheetName val="流动资产--货币 (2)"/>
      <sheetName val="流动资产--货币 (3)"/>
      <sheetName val="短投汇总表"/>
      <sheetName val="短投"/>
      <sheetName val="短投 (2)"/>
      <sheetName val="流动资产--票据"/>
      <sheetName val="流动资产--应收"/>
      <sheetName val="流动资产--备用金"/>
      <sheetName val="流动资产--其他应收 (2)"/>
      <sheetName val="流动资产--其他应收"/>
      <sheetName val="流动资产--存货"/>
      <sheetName val="流动资产-库存材料"/>
      <sheetName val="流动资产-材料采购"/>
      <sheetName val="流动资产-在库低值"/>
      <sheetName val="流动资产-商品采购"/>
      <sheetName val="流动资产-委托加工材料"/>
      <sheetName val="流动资产-库存商品"/>
      <sheetName val="流动资产-附属生产"/>
      <sheetName val="流动资产-出租商品"/>
      <sheetName val="流动资产-在用低值"/>
      <sheetName val="流动资产--待摊"/>
      <sheetName val="流动资产--待处理"/>
      <sheetName val="一年到期长期债券"/>
      <sheetName val="其他流动资产"/>
      <sheetName val="长期投资汇总表"/>
      <sheetName val="长期投资--股票"/>
      <sheetName val="长期投资--债券"/>
      <sheetName val="长期投资--其他投资"/>
      <sheetName val="固定资产汇总表"/>
      <sheetName val="房屋建筑物"/>
      <sheetName val="构筑物"/>
      <sheetName val="机器设备"/>
      <sheetName val="车辆"/>
      <sheetName val="电子设备"/>
      <sheetName val="电源设备"/>
      <sheetName val="电信机械设备"/>
      <sheetName val="线路设备"/>
      <sheetName val="固定_土地"/>
      <sheetName val="土建工程"/>
      <sheetName val="设备安装"/>
      <sheetName val="固定资产清理"/>
      <sheetName val="待处理固定资产"/>
      <sheetName val="土地使用权"/>
      <sheetName val="其他无形资产"/>
      <sheetName val="开办费"/>
      <sheetName val="长期待摊费用"/>
      <sheetName val="其他长期资产"/>
      <sheetName val="递延税款借项"/>
      <sheetName val="流动负债汇总表"/>
      <sheetName val="短期借款"/>
      <sheetName val="应付票据"/>
      <sheetName val="应付帐款"/>
      <sheetName val="预收帐款"/>
      <sheetName val="Sheet2"/>
      <sheetName val="其他应付款"/>
      <sheetName val="应付工资"/>
      <sheetName val="应付福利费"/>
      <sheetName val="未交税金"/>
      <sheetName val="收支差额"/>
      <sheetName val="未付利润"/>
      <sheetName val="其它未交款"/>
      <sheetName val="预提费用"/>
      <sheetName val="一年内到期长期负债"/>
      <sheetName val="其他流动负债"/>
      <sheetName val="长期负债汇总表"/>
      <sheetName val="长期借款"/>
      <sheetName val="应付债券"/>
      <sheetName val="长期应付款"/>
      <sheetName val="其他长期负债"/>
      <sheetName val="递延税款贷项"/>
      <sheetName val="XL4Poppy"/>
      <sheetName val=""/>
      <sheetName val="KKKKKKK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AL239"/>
  <sheetViews>
    <sheetView tabSelected="1" topLeftCell="A4" workbookViewId="0">
      <pane xSplit="3" topLeftCell="H1" activePane="topRight" state="frozen"/>
      <selection pane="topRight" activeCell="A159" sqref="A1:XFD1048576"/>
    </sheetView>
  </sheetViews>
  <sheetFormatPr defaultColWidth="7.3984375" defaultRowHeight="15.6" x14ac:dyDescent="0.25"/>
  <cols>
    <col min="1" max="1" width="4.19921875" style="11" customWidth="1"/>
    <col min="2" max="2" width="6.69921875" style="11" customWidth="1"/>
    <col min="3" max="3" width="15.69921875" style="12" customWidth="1"/>
    <col min="4" max="4" width="26.8984375" style="12" customWidth="1"/>
    <col min="5" max="5" width="5.09765625" style="13" customWidth="1"/>
    <col min="6" max="6" width="7.5" style="14" customWidth="1"/>
    <col min="7" max="7" width="7.3984375" style="14" customWidth="1"/>
    <col min="8" max="8" width="7.59765625" style="14" customWidth="1"/>
    <col min="9" max="10" width="6.3984375" style="11" customWidth="1"/>
    <col min="11" max="11" width="15.5" style="12" customWidth="1"/>
    <col min="12" max="12" width="33.59765625" style="15" hidden="1" customWidth="1"/>
    <col min="13" max="13" width="17.3984375" style="12" customWidth="1"/>
    <col min="14" max="14" width="13.59765625" style="12" hidden="1" customWidth="1"/>
    <col min="15" max="15" width="27.09765625" style="12" hidden="1" customWidth="1"/>
    <col min="16" max="16" width="10" style="11" customWidth="1"/>
    <col min="17" max="17" width="7.5" style="16" customWidth="1"/>
    <col min="18" max="18" width="7.59765625" style="17" customWidth="1"/>
    <col min="19" max="19" width="7.3984375" style="12" hidden="1" customWidth="1"/>
    <col min="20" max="20" width="6.8984375" style="13" hidden="1" customWidth="1"/>
    <col min="21" max="21" width="5.19921875" style="13" customWidth="1"/>
    <col min="22" max="22" width="6.59765625" style="11" hidden="1" customWidth="1"/>
    <col min="23" max="23" width="8.69921875" style="13" hidden="1" customWidth="1"/>
    <col min="24" max="24" width="9.59765625" style="13" customWidth="1"/>
    <col min="25" max="25" width="5.8984375" style="11" customWidth="1"/>
    <col min="26" max="255" width="7.3984375" style="7" customWidth="1"/>
    <col min="256" max="16384" width="7.3984375" style="7"/>
  </cols>
  <sheetData>
    <row r="1" spans="1:30" x14ac:dyDescent="0.25">
      <c r="A1" s="18"/>
      <c r="B1" s="19">
        <v>1</v>
      </c>
      <c r="Q1" s="65"/>
      <c r="R1" s="65"/>
      <c r="S1" s="11"/>
    </row>
    <row r="2" spans="1:30" x14ac:dyDescent="0.25">
      <c r="A2" s="136" t="s">
        <v>0</v>
      </c>
      <c r="B2" s="136"/>
      <c r="Q2" s="65"/>
      <c r="R2" s="65"/>
      <c r="S2" s="11"/>
    </row>
    <row r="3" spans="1:30" ht="22.2" x14ac:dyDescent="0.25">
      <c r="A3" s="137" t="s">
        <v>1</v>
      </c>
      <c r="B3" s="137"/>
      <c r="C3" s="137"/>
      <c r="D3" s="137"/>
      <c r="E3" s="137"/>
      <c r="F3" s="137"/>
      <c r="G3" s="137"/>
      <c r="H3" s="137"/>
      <c r="I3" s="137"/>
      <c r="J3" s="137"/>
      <c r="K3" s="137"/>
      <c r="L3" s="137"/>
      <c r="M3" s="137"/>
      <c r="N3" s="137"/>
      <c r="O3" s="137"/>
      <c r="P3" s="138"/>
      <c r="Q3" s="137"/>
      <c r="R3" s="137"/>
      <c r="S3" s="137"/>
      <c r="T3" s="137"/>
      <c r="U3" s="137"/>
      <c r="V3" s="137"/>
      <c r="W3" s="137"/>
      <c r="X3" s="66"/>
    </row>
    <row r="4" spans="1:30" s="1" customFormat="1" ht="43.2" x14ac:dyDescent="0.25">
      <c r="A4" s="20" t="s">
        <v>2</v>
      </c>
      <c r="B4" s="20" t="s">
        <v>3</v>
      </c>
      <c r="C4" s="20" t="s">
        <v>4</v>
      </c>
      <c r="D4" s="20" t="s">
        <v>5</v>
      </c>
      <c r="E4" s="20" t="s">
        <v>6</v>
      </c>
      <c r="F4" s="21" t="s">
        <v>7</v>
      </c>
      <c r="G4" s="21" t="s">
        <v>8</v>
      </c>
      <c r="H4" s="21" t="s">
        <v>9</v>
      </c>
      <c r="I4" s="21" t="s">
        <v>10</v>
      </c>
      <c r="J4" s="21" t="s">
        <v>11</v>
      </c>
      <c r="K4" s="20" t="s">
        <v>12</v>
      </c>
      <c r="L4" s="20" t="s">
        <v>13</v>
      </c>
      <c r="M4" s="20" t="s">
        <v>14</v>
      </c>
      <c r="N4" s="20" t="s">
        <v>15</v>
      </c>
      <c r="O4" s="20" t="s">
        <v>16</v>
      </c>
      <c r="P4" s="21" t="s">
        <v>17</v>
      </c>
      <c r="Q4" s="21" t="s">
        <v>18</v>
      </c>
      <c r="R4" s="20" t="s">
        <v>19</v>
      </c>
      <c r="S4" s="20" t="s">
        <v>20</v>
      </c>
      <c r="T4" s="20" t="s">
        <v>21</v>
      </c>
      <c r="U4" s="20" t="s">
        <v>22</v>
      </c>
      <c r="V4" s="20" t="s">
        <v>23</v>
      </c>
      <c r="W4" s="20" t="s">
        <v>24</v>
      </c>
      <c r="X4" s="67" t="s">
        <v>25</v>
      </c>
      <c r="Y4" s="16" t="s">
        <v>26</v>
      </c>
    </row>
    <row r="5" spans="1:30" s="1" customFormat="1" x14ac:dyDescent="0.25">
      <c r="A5" s="139" t="s">
        <v>27</v>
      </c>
      <c r="B5" s="139"/>
      <c r="C5" s="139"/>
      <c r="D5" s="22">
        <f t="shared" ref="D5:J5" si="0">D6+D17+D29+D35+D38+D44+D58+D66+D71+D73+D76+D78+D84+D86+D89+D95+D103+D136+D146+D157+D195+D199+D215+D219+D227</f>
        <v>207</v>
      </c>
      <c r="E5" s="22">
        <f>E6+E17+E29+E35+E38+E44+E58+E66+E71+E73+E76+E84+E86+E89+E95+E103+E136+E146+E157+E195+E199+E215+E219+E227</f>
        <v>0</v>
      </c>
      <c r="F5" s="21">
        <f t="shared" si="0"/>
        <v>1177.9190000000001</v>
      </c>
      <c r="G5" s="21">
        <f t="shared" si="0"/>
        <v>291.2106</v>
      </c>
      <c r="H5" s="21">
        <f t="shared" si="0"/>
        <v>280.53379999999999</v>
      </c>
      <c r="I5" s="47">
        <f t="shared" si="0"/>
        <v>78</v>
      </c>
      <c r="J5" s="47">
        <f t="shared" si="0"/>
        <v>66</v>
      </c>
      <c r="K5" s="23"/>
      <c r="L5" s="48"/>
      <c r="M5" s="23"/>
      <c r="N5" s="23"/>
      <c r="O5" s="49"/>
      <c r="P5" s="20"/>
      <c r="Q5" s="20"/>
      <c r="R5" s="20"/>
      <c r="S5" s="20"/>
      <c r="T5" s="20"/>
      <c r="U5" s="20"/>
      <c r="V5" s="20"/>
      <c r="W5" s="20"/>
      <c r="X5" s="67"/>
      <c r="Y5" s="16"/>
    </row>
    <row r="6" spans="1:30" s="2" customFormat="1" ht="10.8" x14ac:dyDescent="0.25">
      <c r="A6" s="140" t="s">
        <v>28</v>
      </c>
      <c r="B6" s="140"/>
      <c r="C6" s="140"/>
      <c r="D6" s="22">
        <f>COUNTA(C7:C16)</f>
        <v>10</v>
      </c>
      <c r="E6" s="24"/>
      <c r="F6" s="21">
        <f t="shared" ref="F6:H6" si="1">SUM(F7:F16)</f>
        <v>153.18430000000004</v>
      </c>
      <c r="G6" s="21">
        <f t="shared" si="1"/>
        <v>67.72</v>
      </c>
      <c r="H6" s="21">
        <f t="shared" si="1"/>
        <v>45.120000000000005</v>
      </c>
      <c r="I6" s="47">
        <f>COUNTIF(I7:I16,"&gt;0")</f>
        <v>6</v>
      </c>
      <c r="J6" s="47">
        <f>COUNTIF(J7:J16,"&gt;0")</f>
        <v>1</v>
      </c>
      <c r="K6" s="24"/>
      <c r="L6" s="48"/>
      <c r="M6" s="24"/>
      <c r="N6" s="24"/>
      <c r="O6" s="48"/>
      <c r="P6" s="25"/>
      <c r="Q6" s="20"/>
      <c r="R6" s="20"/>
      <c r="S6" s="25"/>
      <c r="T6" s="25"/>
      <c r="U6" s="25"/>
      <c r="V6" s="25"/>
      <c r="W6" s="25"/>
      <c r="X6" s="13"/>
      <c r="Y6" s="13"/>
    </row>
    <row r="7" spans="1:30" s="2" customFormat="1" ht="43.2" x14ac:dyDescent="0.25">
      <c r="A7" s="25">
        <f>IF(C7="","",COUNTA($C$6:C7))</f>
        <v>1</v>
      </c>
      <c r="B7" s="25" t="s">
        <v>29</v>
      </c>
      <c r="C7" s="24" t="s">
        <v>30</v>
      </c>
      <c r="D7" s="24" t="s">
        <v>31</v>
      </c>
      <c r="E7" s="25" t="s">
        <v>32</v>
      </c>
      <c r="F7" s="21">
        <v>26</v>
      </c>
      <c r="G7" s="21">
        <v>24.5</v>
      </c>
      <c r="H7" s="21">
        <v>1</v>
      </c>
      <c r="I7" s="25" t="s">
        <v>33</v>
      </c>
      <c r="J7" s="50" t="s">
        <v>34</v>
      </c>
      <c r="K7" s="24" t="s">
        <v>35</v>
      </c>
      <c r="L7" s="48" t="s">
        <v>36</v>
      </c>
      <c r="M7" s="24" t="s">
        <v>37</v>
      </c>
      <c r="N7" s="24" t="s">
        <v>38</v>
      </c>
      <c r="O7" s="48" t="s">
        <v>39</v>
      </c>
      <c r="P7" s="25" t="s">
        <v>40</v>
      </c>
      <c r="Q7" s="20" t="s">
        <v>41</v>
      </c>
      <c r="R7" s="20" t="s">
        <v>42</v>
      </c>
      <c r="S7" s="25" t="s">
        <v>43</v>
      </c>
      <c r="T7" s="25" t="s">
        <v>44</v>
      </c>
      <c r="U7" s="25">
        <v>0.8</v>
      </c>
      <c r="V7" s="25"/>
      <c r="W7" s="25"/>
      <c r="X7" s="13" t="s">
        <v>45</v>
      </c>
      <c r="Y7" s="13" t="s">
        <v>46</v>
      </c>
      <c r="AD7" s="2" t="s">
        <v>47</v>
      </c>
    </row>
    <row r="8" spans="1:30" s="2" customFormat="1" ht="64.8" x14ac:dyDescent="0.25">
      <c r="A8" s="25">
        <f>IF(C8="","",COUNTA($C$6:C8))</f>
        <v>2</v>
      </c>
      <c r="B8" s="25" t="s">
        <v>29</v>
      </c>
      <c r="C8" s="24" t="s">
        <v>48</v>
      </c>
      <c r="D8" s="26" t="s">
        <v>49</v>
      </c>
      <c r="E8" s="25" t="s">
        <v>50</v>
      </c>
      <c r="F8" s="21">
        <v>3</v>
      </c>
      <c r="G8" s="21">
        <v>2.4</v>
      </c>
      <c r="H8" s="21">
        <v>0.6</v>
      </c>
      <c r="I8" s="25" t="s">
        <v>33</v>
      </c>
      <c r="J8" s="50">
        <v>8</v>
      </c>
      <c r="K8" s="24" t="s">
        <v>51</v>
      </c>
      <c r="L8" s="48" t="s">
        <v>52</v>
      </c>
      <c r="M8" s="24" t="s">
        <v>53</v>
      </c>
      <c r="N8" s="24" t="s">
        <v>54</v>
      </c>
      <c r="O8" s="48" t="s">
        <v>55</v>
      </c>
      <c r="P8" s="25" t="s">
        <v>40</v>
      </c>
      <c r="Q8" s="20" t="s">
        <v>41</v>
      </c>
      <c r="R8" s="20" t="s">
        <v>56</v>
      </c>
      <c r="S8" s="25" t="s">
        <v>43</v>
      </c>
      <c r="T8" s="25" t="s">
        <v>44</v>
      </c>
      <c r="U8" s="25">
        <v>0.8</v>
      </c>
      <c r="V8" s="25"/>
      <c r="W8" s="25"/>
      <c r="X8" s="13" t="s">
        <v>45</v>
      </c>
      <c r="Y8" s="13" t="s">
        <v>57</v>
      </c>
      <c r="AD8" s="2" t="s">
        <v>58</v>
      </c>
    </row>
    <row r="9" spans="1:30" s="2" customFormat="1" ht="43.2" x14ac:dyDescent="0.25">
      <c r="A9" s="25">
        <f>IF(C9="","",COUNTA($C$6:C9))</f>
        <v>3</v>
      </c>
      <c r="B9" s="25" t="s">
        <v>29</v>
      </c>
      <c r="C9" s="24" t="s">
        <v>59</v>
      </c>
      <c r="D9" s="26" t="s">
        <v>60</v>
      </c>
      <c r="E9" s="25" t="s">
        <v>32</v>
      </c>
      <c r="F9" s="21">
        <v>30.52</v>
      </c>
      <c r="G9" s="21">
        <v>27.32</v>
      </c>
      <c r="H9" s="21">
        <v>3</v>
      </c>
      <c r="I9" s="25" t="s">
        <v>33</v>
      </c>
      <c r="J9" s="50" t="s">
        <v>34</v>
      </c>
      <c r="K9" s="24" t="s">
        <v>61</v>
      </c>
      <c r="L9" s="48" t="s">
        <v>62</v>
      </c>
      <c r="M9" s="24" t="s">
        <v>63</v>
      </c>
      <c r="N9" s="24" t="s">
        <v>64</v>
      </c>
      <c r="O9" s="48" t="s">
        <v>65</v>
      </c>
      <c r="P9" s="25" t="s">
        <v>40</v>
      </c>
      <c r="Q9" s="20" t="s">
        <v>41</v>
      </c>
      <c r="R9" s="20" t="s">
        <v>66</v>
      </c>
      <c r="S9" s="25" t="s">
        <v>43</v>
      </c>
      <c r="T9" s="25" t="s">
        <v>44</v>
      </c>
      <c r="U9" s="25">
        <v>0.8</v>
      </c>
      <c r="V9" s="25"/>
      <c r="W9" s="25"/>
      <c r="X9" s="13" t="s">
        <v>45</v>
      </c>
      <c r="Y9" s="13" t="s">
        <v>46</v>
      </c>
      <c r="AD9" s="2" t="s">
        <v>44</v>
      </c>
    </row>
    <row r="10" spans="1:30" s="2" customFormat="1" ht="75.599999999999994" x14ac:dyDescent="0.25">
      <c r="A10" s="25">
        <f>IF(C10="","",COUNTA($C$6:C10))</f>
        <v>4</v>
      </c>
      <c r="B10" s="25" t="s">
        <v>29</v>
      </c>
      <c r="C10" s="24" t="s">
        <v>67</v>
      </c>
      <c r="D10" s="26" t="s">
        <v>68</v>
      </c>
      <c r="E10" s="25" t="s">
        <v>69</v>
      </c>
      <c r="F10" s="21">
        <v>16.082000000000001</v>
      </c>
      <c r="G10" s="21">
        <v>13.5</v>
      </c>
      <c r="H10" s="27">
        <v>2</v>
      </c>
      <c r="I10" s="25" t="s">
        <v>33</v>
      </c>
      <c r="J10" s="50" t="s">
        <v>70</v>
      </c>
      <c r="K10" s="24" t="s">
        <v>71</v>
      </c>
      <c r="L10" s="48" t="s">
        <v>72</v>
      </c>
      <c r="M10" s="24" t="s">
        <v>73</v>
      </c>
      <c r="N10" s="24" t="s">
        <v>74</v>
      </c>
      <c r="O10" s="48" t="s">
        <v>75</v>
      </c>
      <c r="P10" s="25" t="s">
        <v>76</v>
      </c>
      <c r="Q10" s="20" t="s">
        <v>77</v>
      </c>
      <c r="R10" s="20" t="s">
        <v>78</v>
      </c>
      <c r="S10" s="25" t="s">
        <v>79</v>
      </c>
      <c r="T10" s="25" t="s">
        <v>44</v>
      </c>
      <c r="U10" s="25">
        <v>0.8</v>
      </c>
      <c r="V10" s="25"/>
      <c r="W10" s="25"/>
      <c r="X10" s="13" t="s">
        <v>45</v>
      </c>
      <c r="Y10" s="13" t="s">
        <v>46</v>
      </c>
      <c r="AD10" s="2" t="s">
        <v>80</v>
      </c>
    </row>
    <row r="11" spans="1:30" s="2" customFormat="1" ht="32.4" x14ac:dyDescent="0.25">
      <c r="A11" s="25">
        <f>IF(C11="","",COUNTA($C$6:C11))</f>
        <v>5</v>
      </c>
      <c r="B11" s="25" t="s">
        <v>81</v>
      </c>
      <c r="C11" s="24" t="s">
        <v>82</v>
      </c>
      <c r="D11" s="26" t="s">
        <v>83</v>
      </c>
      <c r="E11" s="25" t="s">
        <v>84</v>
      </c>
      <c r="F11" s="21">
        <v>5.43</v>
      </c>
      <c r="G11" s="21">
        <v>0</v>
      </c>
      <c r="H11" s="21">
        <v>3.5</v>
      </c>
      <c r="I11" s="50">
        <v>5</v>
      </c>
      <c r="J11" s="50" t="s">
        <v>70</v>
      </c>
      <c r="K11" s="24" t="s">
        <v>85</v>
      </c>
      <c r="L11" s="48" t="s">
        <v>86</v>
      </c>
      <c r="M11" s="24" t="s">
        <v>87</v>
      </c>
      <c r="N11" s="24" t="s">
        <v>88</v>
      </c>
      <c r="O11" s="48" t="s">
        <v>89</v>
      </c>
      <c r="P11" s="25" t="s">
        <v>40</v>
      </c>
      <c r="Q11" s="20" t="s">
        <v>41</v>
      </c>
      <c r="R11" s="20" t="s">
        <v>90</v>
      </c>
      <c r="S11" s="31" t="s">
        <v>43</v>
      </c>
      <c r="T11" s="25" t="s">
        <v>44</v>
      </c>
      <c r="U11" s="25">
        <v>1</v>
      </c>
      <c r="V11" s="25"/>
      <c r="W11" s="25"/>
      <c r="X11" s="13" t="s">
        <v>45</v>
      </c>
      <c r="Y11" s="13" t="s">
        <v>91</v>
      </c>
      <c r="AD11" s="2" t="s">
        <v>92</v>
      </c>
    </row>
    <row r="12" spans="1:30" s="2" customFormat="1" ht="32.4" x14ac:dyDescent="0.25">
      <c r="A12" s="25">
        <f>IF(C12="","",COUNTA($C$6:C12))</f>
        <v>6</v>
      </c>
      <c r="B12" s="25" t="s">
        <v>81</v>
      </c>
      <c r="C12" s="28" t="s">
        <v>93</v>
      </c>
      <c r="D12" s="26" t="s">
        <v>94</v>
      </c>
      <c r="E12" s="25" t="s">
        <v>84</v>
      </c>
      <c r="F12" s="29">
        <v>19.5</v>
      </c>
      <c r="G12" s="21"/>
      <c r="H12" s="30">
        <v>13</v>
      </c>
      <c r="I12" s="50">
        <v>12</v>
      </c>
      <c r="J12" s="50" t="s">
        <v>70</v>
      </c>
      <c r="K12" s="24" t="s">
        <v>95</v>
      </c>
      <c r="L12" s="48" t="s">
        <v>96</v>
      </c>
      <c r="M12" s="24" t="s">
        <v>97</v>
      </c>
      <c r="N12" s="24"/>
      <c r="O12" s="48" t="s">
        <v>98</v>
      </c>
      <c r="P12" s="25" t="s">
        <v>99</v>
      </c>
      <c r="Q12" s="20" t="s">
        <v>100</v>
      </c>
      <c r="R12" s="20" t="s">
        <v>101</v>
      </c>
      <c r="S12" s="31" t="s">
        <v>43</v>
      </c>
      <c r="T12" s="25" t="s">
        <v>44</v>
      </c>
      <c r="U12" s="25">
        <v>1</v>
      </c>
      <c r="V12" s="25"/>
      <c r="W12" s="25"/>
      <c r="X12" s="13" t="s">
        <v>45</v>
      </c>
      <c r="Y12" s="13" t="s">
        <v>91</v>
      </c>
    </row>
    <row r="13" spans="1:30" s="2" customFormat="1" ht="21.6" x14ac:dyDescent="0.25">
      <c r="A13" s="25">
        <f>IF(C13="","",COUNTA($C$6:C13))</f>
        <v>7</v>
      </c>
      <c r="B13" s="25" t="s">
        <v>81</v>
      </c>
      <c r="C13" s="24" t="s">
        <v>102</v>
      </c>
      <c r="D13" s="26" t="s">
        <v>103</v>
      </c>
      <c r="E13" s="25" t="s">
        <v>84</v>
      </c>
      <c r="F13" s="21">
        <v>11.03</v>
      </c>
      <c r="G13" s="21"/>
      <c r="H13" s="30">
        <v>8</v>
      </c>
      <c r="I13" s="50">
        <v>11</v>
      </c>
      <c r="J13" s="50" t="s">
        <v>70</v>
      </c>
      <c r="K13" s="24" t="s">
        <v>95</v>
      </c>
      <c r="L13" s="48" t="s">
        <v>104</v>
      </c>
      <c r="M13" s="24" t="s">
        <v>105</v>
      </c>
      <c r="N13" s="24"/>
      <c r="O13" s="48"/>
      <c r="P13" s="25" t="s">
        <v>40</v>
      </c>
      <c r="Q13" s="20" t="s">
        <v>41</v>
      </c>
      <c r="R13" s="20" t="s">
        <v>42</v>
      </c>
      <c r="S13" s="31" t="s">
        <v>79</v>
      </c>
      <c r="T13" s="25" t="s">
        <v>44</v>
      </c>
      <c r="U13" s="25">
        <v>1</v>
      </c>
      <c r="V13" s="25"/>
      <c r="W13" s="25"/>
      <c r="X13" s="13" t="s">
        <v>45</v>
      </c>
      <c r="Y13" s="13" t="s">
        <v>91</v>
      </c>
    </row>
    <row r="14" spans="1:30" s="2" customFormat="1" ht="21.6" x14ac:dyDescent="0.25">
      <c r="A14" s="25">
        <f>IF(C14="","",COUNTA($C$6:C14))</f>
        <v>8</v>
      </c>
      <c r="B14" s="25" t="s">
        <v>81</v>
      </c>
      <c r="C14" s="24" t="s">
        <v>106</v>
      </c>
      <c r="D14" s="26" t="s">
        <v>107</v>
      </c>
      <c r="E14" s="25" t="s">
        <v>108</v>
      </c>
      <c r="F14" s="30">
        <v>25</v>
      </c>
      <c r="G14" s="21"/>
      <c r="H14" s="30">
        <v>7</v>
      </c>
      <c r="I14" s="50">
        <v>5</v>
      </c>
      <c r="J14" s="50" t="s">
        <v>109</v>
      </c>
      <c r="K14" s="24" t="s">
        <v>95</v>
      </c>
      <c r="L14" s="48" t="s">
        <v>110</v>
      </c>
      <c r="M14" s="24" t="s">
        <v>111</v>
      </c>
      <c r="N14" s="24"/>
      <c r="O14" s="48" t="s">
        <v>112</v>
      </c>
      <c r="P14" s="25" t="s">
        <v>76</v>
      </c>
      <c r="Q14" s="20" t="s">
        <v>77</v>
      </c>
      <c r="R14" s="20" t="s">
        <v>113</v>
      </c>
      <c r="S14" s="31" t="s">
        <v>79</v>
      </c>
      <c r="T14" s="25" t="s">
        <v>58</v>
      </c>
      <c r="U14" s="25">
        <v>1.2</v>
      </c>
      <c r="V14" s="25" t="s">
        <v>114</v>
      </c>
      <c r="W14" s="25"/>
      <c r="X14" s="13" t="s">
        <v>115</v>
      </c>
      <c r="Y14" s="13"/>
      <c r="AD14" s="2" t="s">
        <v>116</v>
      </c>
    </row>
    <row r="15" spans="1:30" s="2" customFormat="1" ht="32.4" x14ac:dyDescent="0.25">
      <c r="A15" s="25">
        <f>IF(C15="","",COUNTA($C$6:C15))</f>
        <v>9</v>
      </c>
      <c r="B15" s="31" t="s">
        <v>81</v>
      </c>
      <c r="C15" s="24" t="s">
        <v>117</v>
      </c>
      <c r="D15" s="26" t="s">
        <v>118</v>
      </c>
      <c r="E15" s="31" t="s">
        <v>84</v>
      </c>
      <c r="F15" s="29">
        <v>10.050000000000001</v>
      </c>
      <c r="G15" s="29"/>
      <c r="H15" s="29">
        <v>4</v>
      </c>
      <c r="I15" s="51">
        <v>8</v>
      </c>
      <c r="J15" s="51" t="s">
        <v>70</v>
      </c>
      <c r="K15" s="28" t="s">
        <v>95</v>
      </c>
      <c r="L15" s="48" t="s">
        <v>104</v>
      </c>
      <c r="M15" s="24" t="s">
        <v>37</v>
      </c>
      <c r="N15" s="24"/>
      <c r="O15" s="48"/>
      <c r="P15" s="25" t="s">
        <v>40</v>
      </c>
      <c r="Q15" s="20" t="s">
        <v>41</v>
      </c>
      <c r="R15" s="20" t="s">
        <v>119</v>
      </c>
      <c r="S15" s="25" t="s">
        <v>79</v>
      </c>
      <c r="T15" s="25" t="s">
        <v>44</v>
      </c>
      <c r="U15" s="25">
        <v>1</v>
      </c>
      <c r="V15" s="25"/>
      <c r="W15" s="25"/>
      <c r="X15" s="13" t="s">
        <v>45</v>
      </c>
      <c r="Y15" s="13"/>
      <c r="AD15" s="2" t="s">
        <v>120</v>
      </c>
    </row>
    <row r="16" spans="1:30" s="2" customFormat="1" ht="21.6" x14ac:dyDescent="0.25">
      <c r="A16" s="25">
        <f>IF(C16="","",COUNTA($C$6:C16))</f>
        <v>10</v>
      </c>
      <c r="B16" s="31" t="s">
        <v>81</v>
      </c>
      <c r="C16" s="28" t="s">
        <v>121</v>
      </c>
      <c r="D16" s="26" t="s">
        <v>122</v>
      </c>
      <c r="E16" s="31" t="s">
        <v>84</v>
      </c>
      <c r="F16" s="29">
        <v>6.5723000000000003</v>
      </c>
      <c r="G16" s="29"/>
      <c r="H16" s="29">
        <v>3.02</v>
      </c>
      <c r="I16" s="51">
        <v>8</v>
      </c>
      <c r="J16" s="51" t="s">
        <v>70</v>
      </c>
      <c r="K16" s="28" t="s">
        <v>95</v>
      </c>
      <c r="L16" s="48" t="s">
        <v>104</v>
      </c>
      <c r="M16" s="24" t="s">
        <v>123</v>
      </c>
      <c r="N16" s="24"/>
      <c r="O16" s="48"/>
      <c r="P16" s="25" t="s">
        <v>40</v>
      </c>
      <c r="Q16" s="20" t="s">
        <v>41</v>
      </c>
      <c r="R16" s="20" t="s">
        <v>113</v>
      </c>
      <c r="S16" s="25" t="s">
        <v>43</v>
      </c>
      <c r="T16" s="25" t="s">
        <v>44</v>
      </c>
      <c r="U16" s="25">
        <v>1</v>
      </c>
      <c r="V16" s="25"/>
      <c r="W16" s="25"/>
      <c r="X16" s="13" t="s">
        <v>45</v>
      </c>
      <c r="Y16" s="13"/>
      <c r="AD16" s="2" t="s">
        <v>124</v>
      </c>
    </row>
    <row r="17" spans="1:25" s="2" customFormat="1" x14ac:dyDescent="0.25">
      <c r="A17" s="140" t="s">
        <v>125</v>
      </c>
      <c r="B17" s="141"/>
      <c r="C17" s="141"/>
      <c r="D17" s="22">
        <f>COUNTA(C18:C28)</f>
        <v>11</v>
      </c>
      <c r="E17" s="24"/>
      <c r="F17" s="21">
        <f t="shared" ref="F17:H17" si="2">SUM(F18:F28)</f>
        <v>5.5489000000000006</v>
      </c>
      <c r="G17" s="21">
        <f t="shared" si="2"/>
        <v>1.73</v>
      </c>
      <c r="H17" s="21">
        <f t="shared" si="2"/>
        <v>2.8699999999999997</v>
      </c>
      <c r="I17" s="47">
        <f>COUNTIF(I18:I28,"&gt;0")</f>
        <v>5</v>
      </c>
      <c r="J17" s="47">
        <f>COUNTIF(J18:J28,"&gt;0")</f>
        <v>7</v>
      </c>
      <c r="K17" s="24"/>
      <c r="L17" s="48"/>
      <c r="M17" s="24"/>
      <c r="N17" s="24"/>
      <c r="O17" s="48"/>
      <c r="P17" s="25"/>
      <c r="Q17" s="20"/>
      <c r="R17" s="20"/>
      <c r="S17" s="25"/>
      <c r="T17" s="25"/>
      <c r="U17" s="25"/>
      <c r="V17" s="25"/>
      <c r="W17" s="25"/>
      <c r="X17" s="13"/>
      <c r="Y17" s="13"/>
    </row>
    <row r="18" spans="1:25" s="2" customFormat="1" ht="43.2" x14ac:dyDescent="0.25">
      <c r="A18" s="25">
        <f>IF(C18="","",COUNTA($C$6:C18))</f>
        <v>11</v>
      </c>
      <c r="B18" s="25" t="s">
        <v>29</v>
      </c>
      <c r="C18" s="33" t="s">
        <v>126</v>
      </c>
      <c r="D18" s="24" t="s">
        <v>127</v>
      </c>
      <c r="E18" s="25" t="s">
        <v>50</v>
      </c>
      <c r="F18" s="34">
        <v>0.93</v>
      </c>
      <c r="G18" s="34">
        <v>0.72</v>
      </c>
      <c r="H18" s="34">
        <v>0.21</v>
      </c>
      <c r="I18" s="50" t="s">
        <v>33</v>
      </c>
      <c r="J18" s="50">
        <v>12</v>
      </c>
      <c r="K18" s="33" t="s">
        <v>128</v>
      </c>
      <c r="L18" s="24" t="s">
        <v>129</v>
      </c>
      <c r="M18" s="24" t="s">
        <v>130</v>
      </c>
      <c r="N18" s="24" t="s">
        <v>131</v>
      </c>
      <c r="O18" s="48" t="s">
        <v>132</v>
      </c>
      <c r="P18" s="25" t="s">
        <v>133</v>
      </c>
      <c r="Q18" s="20" t="s">
        <v>131</v>
      </c>
      <c r="R18" s="20" t="s">
        <v>134</v>
      </c>
      <c r="S18" s="25" t="s">
        <v>135</v>
      </c>
      <c r="T18" s="25" t="s">
        <v>58</v>
      </c>
      <c r="U18" s="25">
        <v>0.8</v>
      </c>
      <c r="V18" s="25" t="s">
        <v>114</v>
      </c>
      <c r="W18" s="25"/>
      <c r="X18" s="13" t="s">
        <v>115</v>
      </c>
      <c r="Y18" s="13" t="s">
        <v>57</v>
      </c>
    </row>
    <row r="19" spans="1:25" s="2" customFormat="1" ht="21.6" x14ac:dyDescent="0.25">
      <c r="A19" s="25">
        <f>IF(C19="","",COUNTA($C$6:C19))</f>
        <v>12</v>
      </c>
      <c r="B19" s="25" t="s">
        <v>29</v>
      </c>
      <c r="C19" s="24" t="s">
        <v>136</v>
      </c>
      <c r="D19" s="26" t="s">
        <v>137</v>
      </c>
      <c r="E19" s="25" t="s">
        <v>50</v>
      </c>
      <c r="F19" s="21">
        <v>0.45</v>
      </c>
      <c r="G19" s="21">
        <v>0.3</v>
      </c>
      <c r="H19" s="21">
        <v>0.15</v>
      </c>
      <c r="I19" s="50" t="s">
        <v>33</v>
      </c>
      <c r="J19" s="50">
        <v>12</v>
      </c>
      <c r="K19" s="24" t="s">
        <v>128</v>
      </c>
      <c r="L19" s="24" t="s">
        <v>138</v>
      </c>
      <c r="M19" s="24" t="s">
        <v>130</v>
      </c>
      <c r="N19" s="24" t="s">
        <v>131</v>
      </c>
      <c r="O19" s="48" t="s">
        <v>132</v>
      </c>
      <c r="P19" s="25" t="s">
        <v>133</v>
      </c>
      <c r="Q19" s="20" t="s">
        <v>131</v>
      </c>
      <c r="R19" s="20" t="s">
        <v>139</v>
      </c>
      <c r="S19" s="25" t="s">
        <v>135</v>
      </c>
      <c r="T19" s="25" t="s">
        <v>58</v>
      </c>
      <c r="U19" s="25">
        <v>0.8</v>
      </c>
      <c r="V19" s="25" t="s">
        <v>114</v>
      </c>
      <c r="W19" s="25"/>
      <c r="X19" s="13" t="s">
        <v>115</v>
      </c>
      <c r="Y19" s="13" t="s">
        <v>57</v>
      </c>
    </row>
    <row r="20" spans="1:25" s="2" customFormat="1" ht="43.2" x14ac:dyDescent="0.25">
      <c r="A20" s="25">
        <f>IF(C20="","",COUNTA($C$6:C20))</f>
        <v>13</v>
      </c>
      <c r="B20" s="25" t="s">
        <v>29</v>
      </c>
      <c r="C20" s="24" t="s">
        <v>140</v>
      </c>
      <c r="D20" s="26" t="s">
        <v>141</v>
      </c>
      <c r="E20" s="25" t="s">
        <v>142</v>
      </c>
      <c r="F20" s="21">
        <v>1.1499999999999999</v>
      </c>
      <c r="G20" s="21">
        <v>0.5</v>
      </c>
      <c r="H20" s="21">
        <v>0.65</v>
      </c>
      <c r="I20" s="50" t="s">
        <v>33</v>
      </c>
      <c r="J20" s="50">
        <v>12</v>
      </c>
      <c r="K20" s="24" t="s">
        <v>128</v>
      </c>
      <c r="L20" s="24" t="s">
        <v>143</v>
      </c>
      <c r="M20" s="24" t="s">
        <v>130</v>
      </c>
      <c r="N20" s="24" t="s">
        <v>131</v>
      </c>
      <c r="O20" s="48" t="s">
        <v>144</v>
      </c>
      <c r="P20" s="25" t="s">
        <v>133</v>
      </c>
      <c r="Q20" s="20" t="s">
        <v>131</v>
      </c>
      <c r="R20" s="20" t="s">
        <v>145</v>
      </c>
      <c r="S20" s="25" t="s">
        <v>43</v>
      </c>
      <c r="T20" s="25" t="s">
        <v>58</v>
      </c>
      <c r="U20" s="25">
        <v>0.8</v>
      </c>
      <c r="V20" s="25" t="s">
        <v>114</v>
      </c>
      <c r="W20" s="25"/>
      <c r="X20" s="13" t="s">
        <v>115</v>
      </c>
      <c r="Y20" s="13" t="s">
        <v>57</v>
      </c>
    </row>
    <row r="21" spans="1:25" s="2" customFormat="1" ht="32.4" x14ac:dyDescent="0.25">
      <c r="A21" s="25">
        <f>IF(C21="","",COUNTA($C$6:C21))</f>
        <v>14</v>
      </c>
      <c r="B21" s="25" t="s">
        <v>29</v>
      </c>
      <c r="C21" s="24" t="s">
        <v>146</v>
      </c>
      <c r="D21" s="26" t="s">
        <v>147</v>
      </c>
      <c r="E21" s="25" t="s">
        <v>142</v>
      </c>
      <c r="F21" s="21">
        <v>0.38890000000000002</v>
      </c>
      <c r="G21" s="21">
        <v>0.19</v>
      </c>
      <c r="H21" s="21">
        <v>0.2</v>
      </c>
      <c r="I21" s="50" t="s">
        <v>33</v>
      </c>
      <c r="J21" s="50">
        <v>12</v>
      </c>
      <c r="K21" s="24" t="s">
        <v>128</v>
      </c>
      <c r="L21" s="24" t="s">
        <v>148</v>
      </c>
      <c r="M21" s="24" t="s">
        <v>130</v>
      </c>
      <c r="N21" s="24" t="s">
        <v>131</v>
      </c>
      <c r="O21" s="48" t="s">
        <v>149</v>
      </c>
      <c r="P21" s="25" t="s">
        <v>133</v>
      </c>
      <c r="Q21" s="20" t="s">
        <v>131</v>
      </c>
      <c r="R21" s="20" t="s">
        <v>113</v>
      </c>
      <c r="S21" s="25" t="s">
        <v>79</v>
      </c>
      <c r="T21" s="25" t="s">
        <v>58</v>
      </c>
      <c r="U21" s="25">
        <v>0.8</v>
      </c>
      <c r="V21" s="25" t="s">
        <v>114</v>
      </c>
      <c r="W21" s="25"/>
      <c r="X21" s="13" t="s">
        <v>115</v>
      </c>
      <c r="Y21" s="13"/>
    </row>
    <row r="22" spans="1:25" s="2" customFormat="1" ht="43.2" x14ac:dyDescent="0.25">
      <c r="A22" s="25">
        <f>IF(C22="","",COUNTA($C$6:C22))</f>
        <v>15</v>
      </c>
      <c r="B22" s="25" t="s">
        <v>81</v>
      </c>
      <c r="C22" s="33" t="s">
        <v>150</v>
      </c>
      <c r="D22" s="26" t="s">
        <v>151</v>
      </c>
      <c r="E22" s="25" t="s">
        <v>152</v>
      </c>
      <c r="F22" s="35">
        <v>0.3</v>
      </c>
      <c r="G22" s="35">
        <v>0.02</v>
      </c>
      <c r="H22" s="35">
        <v>0.28000000000000003</v>
      </c>
      <c r="I22" s="50">
        <v>1</v>
      </c>
      <c r="J22" s="50">
        <v>12</v>
      </c>
      <c r="K22" s="33" t="s">
        <v>128</v>
      </c>
      <c r="L22" s="24" t="s">
        <v>153</v>
      </c>
      <c r="M22" s="24" t="s">
        <v>130</v>
      </c>
      <c r="N22" s="24" t="s">
        <v>131</v>
      </c>
      <c r="O22" s="48" t="s">
        <v>154</v>
      </c>
      <c r="P22" s="25" t="s">
        <v>133</v>
      </c>
      <c r="Q22" s="20" t="s">
        <v>131</v>
      </c>
      <c r="R22" s="20" t="s">
        <v>113</v>
      </c>
      <c r="S22" s="25" t="s">
        <v>43</v>
      </c>
      <c r="T22" s="25" t="s">
        <v>58</v>
      </c>
      <c r="U22" s="25">
        <v>1</v>
      </c>
      <c r="V22" s="25" t="s">
        <v>114</v>
      </c>
      <c r="W22" s="25"/>
      <c r="X22" s="13" t="s">
        <v>115</v>
      </c>
      <c r="Y22" s="13" t="s">
        <v>155</v>
      </c>
    </row>
    <row r="23" spans="1:25" s="2" customFormat="1" ht="43.2" x14ac:dyDescent="0.25">
      <c r="A23" s="25">
        <f>IF(C23="","",COUNTA($C$6:C23))</f>
        <v>16</v>
      </c>
      <c r="B23" s="25" t="s">
        <v>81</v>
      </c>
      <c r="C23" s="33" t="s">
        <v>156</v>
      </c>
      <c r="D23" s="26" t="s">
        <v>157</v>
      </c>
      <c r="E23" s="25" t="s">
        <v>152</v>
      </c>
      <c r="F23" s="34">
        <v>0.76</v>
      </c>
      <c r="G23" s="34"/>
      <c r="H23" s="34">
        <v>0.76</v>
      </c>
      <c r="I23" s="50">
        <v>4</v>
      </c>
      <c r="J23" s="50">
        <v>12</v>
      </c>
      <c r="K23" s="33" t="s">
        <v>128</v>
      </c>
      <c r="L23" s="24" t="s">
        <v>158</v>
      </c>
      <c r="M23" s="24" t="s">
        <v>130</v>
      </c>
      <c r="N23" s="24" t="s">
        <v>131</v>
      </c>
      <c r="O23" s="48" t="s">
        <v>159</v>
      </c>
      <c r="P23" s="25" t="s">
        <v>133</v>
      </c>
      <c r="Q23" s="20" t="s">
        <v>131</v>
      </c>
      <c r="R23" s="20" t="s">
        <v>113</v>
      </c>
      <c r="S23" s="25" t="s">
        <v>79</v>
      </c>
      <c r="T23" s="25" t="s">
        <v>58</v>
      </c>
      <c r="U23" s="25">
        <v>1</v>
      </c>
      <c r="V23" s="25" t="s">
        <v>114</v>
      </c>
      <c r="W23" s="25"/>
      <c r="X23" s="13" t="s">
        <v>115</v>
      </c>
      <c r="Y23" s="13" t="s">
        <v>155</v>
      </c>
    </row>
    <row r="24" spans="1:25" s="2" customFormat="1" ht="43.2" x14ac:dyDescent="0.25">
      <c r="A24" s="25">
        <f>IF(C24="","",COUNTA($C$6:C24))</f>
        <v>17</v>
      </c>
      <c r="B24" s="25" t="s">
        <v>81</v>
      </c>
      <c r="C24" s="33" t="s">
        <v>160</v>
      </c>
      <c r="D24" s="26" t="s">
        <v>161</v>
      </c>
      <c r="E24" s="25" t="s">
        <v>152</v>
      </c>
      <c r="F24" s="34">
        <v>0.17</v>
      </c>
      <c r="G24" s="34"/>
      <c r="H24" s="34">
        <v>0.17</v>
      </c>
      <c r="I24" s="50">
        <v>4</v>
      </c>
      <c r="J24" s="50">
        <v>12</v>
      </c>
      <c r="K24" s="33" t="s">
        <v>128</v>
      </c>
      <c r="L24" s="24" t="s">
        <v>162</v>
      </c>
      <c r="M24" s="24" t="s">
        <v>130</v>
      </c>
      <c r="N24" s="24" t="s">
        <v>131</v>
      </c>
      <c r="O24" s="48" t="s">
        <v>163</v>
      </c>
      <c r="P24" s="25" t="s">
        <v>133</v>
      </c>
      <c r="Q24" s="20" t="s">
        <v>131</v>
      </c>
      <c r="R24" s="20" t="s">
        <v>113</v>
      </c>
      <c r="S24" s="25" t="s">
        <v>43</v>
      </c>
      <c r="T24" s="25" t="s">
        <v>58</v>
      </c>
      <c r="U24" s="25">
        <v>1</v>
      </c>
      <c r="V24" s="25" t="s">
        <v>114</v>
      </c>
      <c r="W24" s="25"/>
      <c r="X24" s="13" t="s">
        <v>115</v>
      </c>
      <c r="Y24" s="13" t="s">
        <v>155</v>
      </c>
    </row>
    <row r="25" spans="1:25" s="2" customFormat="1" ht="43.2" x14ac:dyDescent="0.25">
      <c r="A25" s="25">
        <f>IF(C25="","",COUNTA($C$6:C25))</f>
        <v>18</v>
      </c>
      <c r="B25" s="25" t="s">
        <v>81</v>
      </c>
      <c r="C25" s="24" t="s">
        <v>164</v>
      </c>
      <c r="D25" s="36" t="s">
        <v>165</v>
      </c>
      <c r="E25" s="24" t="s">
        <v>166</v>
      </c>
      <c r="F25" s="21">
        <v>0.2</v>
      </c>
      <c r="G25" s="21"/>
      <c r="H25" s="29">
        <v>0.15</v>
      </c>
      <c r="I25" s="50">
        <v>6</v>
      </c>
      <c r="J25" s="50" t="s">
        <v>34</v>
      </c>
      <c r="K25" s="52" t="s">
        <v>167</v>
      </c>
      <c r="L25" s="24" t="s">
        <v>104</v>
      </c>
      <c r="M25" s="24" t="s">
        <v>130</v>
      </c>
      <c r="N25" s="24" t="s">
        <v>131</v>
      </c>
      <c r="O25" s="48" t="s">
        <v>168</v>
      </c>
      <c r="P25" s="25" t="s">
        <v>133</v>
      </c>
      <c r="Q25" s="20" t="s">
        <v>131</v>
      </c>
      <c r="R25" s="20" t="s">
        <v>113</v>
      </c>
      <c r="S25" s="25" t="s">
        <v>43</v>
      </c>
      <c r="T25" s="25" t="s">
        <v>58</v>
      </c>
      <c r="U25" s="25">
        <v>1</v>
      </c>
      <c r="V25" s="25" t="s">
        <v>114</v>
      </c>
      <c r="W25" s="25"/>
      <c r="X25" s="13" t="s">
        <v>115</v>
      </c>
      <c r="Y25" s="13" t="s">
        <v>91</v>
      </c>
    </row>
    <row r="26" spans="1:25" s="3" customFormat="1" ht="43.2" x14ac:dyDescent="0.25">
      <c r="A26" s="37">
        <f>IF(C26="","",COUNTA($C$6:C26))</f>
        <v>19</v>
      </c>
      <c r="B26" s="37" t="s">
        <v>81</v>
      </c>
      <c r="C26" s="38" t="s">
        <v>169</v>
      </c>
      <c r="D26" s="39" t="s">
        <v>170</v>
      </c>
      <c r="E26" s="38" t="s">
        <v>171</v>
      </c>
      <c r="F26" s="40">
        <v>1.2</v>
      </c>
      <c r="G26" s="40"/>
      <c r="H26" s="40">
        <v>0.3</v>
      </c>
      <c r="I26" s="53">
        <v>7</v>
      </c>
      <c r="J26" s="50" t="s">
        <v>34</v>
      </c>
      <c r="K26" s="54" t="s">
        <v>95</v>
      </c>
      <c r="L26" s="54" t="s">
        <v>172</v>
      </c>
      <c r="M26" s="24" t="s">
        <v>133</v>
      </c>
      <c r="N26" s="38" t="s">
        <v>131</v>
      </c>
      <c r="O26" s="48" t="s">
        <v>173</v>
      </c>
      <c r="P26" s="37" t="s">
        <v>133</v>
      </c>
      <c r="Q26" s="20" t="s">
        <v>131</v>
      </c>
      <c r="R26" s="20" t="s">
        <v>113</v>
      </c>
      <c r="S26" s="37" t="s">
        <v>79</v>
      </c>
      <c r="T26" s="37" t="s">
        <v>58</v>
      </c>
      <c r="U26" s="37">
        <v>1</v>
      </c>
      <c r="V26" s="37" t="s">
        <v>114</v>
      </c>
      <c r="W26" s="37"/>
      <c r="X26" s="68" t="s">
        <v>115</v>
      </c>
      <c r="Y26" s="68"/>
    </row>
    <row r="27" spans="1:25" s="2" customFormat="1" ht="10.8" x14ac:dyDescent="0.25">
      <c r="A27" s="25">
        <f>IF(C27="","",COUNTA($C$6:C27))</f>
        <v>20</v>
      </c>
      <c r="B27" s="25" t="s">
        <v>174</v>
      </c>
      <c r="C27" s="24" t="s">
        <v>175</v>
      </c>
      <c r="D27" s="26" t="s">
        <v>175</v>
      </c>
      <c r="E27" s="24"/>
      <c r="F27" s="21"/>
      <c r="G27" s="21"/>
      <c r="H27" s="21"/>
      <c r="I27" s="50"/>
      <c r="J27" s="50"/>
      <c r="K27" s="55" t="s">
        <v>104</v>
      </c>
      <c r="L27" s="55" t="s">
        <v>104</v>
      </c>
      <c r="M27" s="24" t="s">
        <v>133</v>
      </c>
      <c r="N27" s="38" t="s">
        <v>131</v>
      </c>
      <c r="O27" s="48" t="s">
        <v>173</v>
      </c>
      <c r="P27" s="25" t="s">
        <v>133</v>
      </c>
      <c r="Q27" s="20" t="s">
        <v>131</v>
      </c>
      <c r="R27" s="20" t="s">
        <v>113</v>
      </c>
      <c r="S27" s="25" t="s">
        <v>79</v>
      </c>
      <c r="T27" s="25" t="s">
        <v>58</v>
      </c>
      <c r="U27" s="25"/>
      <c r="V27" s="25" t="s">
        <v>114</v>
      </c>
      <c r="W27" s="25"/>
      <c r="X27" s="13" t="s">
        <v>115</v>
      </c>
      <c r="Y27" s="13"/>
    </row>
    <row r="28" spans="1:25" s="2" customFormat="1" ht="10.8" x14ac:dyDescent="0.25">
      <c r="A28" s="25">
        <f>IF(C28="","",COUNTA($C$6:C28))</f>
        <v>21</v>
      </c>
      <c r="B28" s="25" t="s">
        <v>174</v>
      </c>
      <c r="C28" s="24" t="s">
        <v>176</v>
      </c>
      <c r="D28" s="24" t="s">
        <v>176</v>
      </c>
      <c r="E28" s="41"/>
      <c r="F28" s="21"/>
      <c r="G28" s="21"/>
      <c r="H28" s="21"/>
      <c r="I28" s="50"/>
      <c r="J28" s="50"/>
      <c r="K28" s="24" t="s">
        <v>104</v>
      </c>
      <c r="L28" s="24" t="s">
        <v>104</v>
      </c>
      <c r="M28" s="24" t="s">
        <v>133</v>
      </c>
      <c r="N28" s="38" t="s">
        <v>131</v>
      </c>
      <c r="O28" s="48" t="s">
        <v>173</v>
      </c>
      <c r="P28" s="25" t="s">
        <v>133</v>
      </c>
      <c r="Q28" s="20" t="s">
        <v>131</v>
      </c>
      <c r="R28" s="20" t="s">
        <v>113</v>
      </c>
      <c r="S28" s="25" t="s">
        <v>135</v>
      </c>
      <c r="T28" s="25" t="s">
        <v>58</v>
      </c>
      <c r="U28" s="25"/>
      <c r="V28" s="25" t="s">
        <v>114</v>
      </c>
      <c r="W28" s="25"/>
      <c r="X28" s="13" t="s">
        <v>115</v>
      </c>
      <c r="Y28" s="13"/>
    </row>
    <row r="29" spans="1:25" s="2" customFormat="1" ht="10.8" x14ac:dyDescent="0.25">
      <c r="A29" s="140" t="s">
        <v>177</v>
      </c>
      <c r="B29" s="140"/>
      <c r="C29" s="140"/>
      <c r="D29" s="22">
        <f>COUNTA(C30:C34)</f>
        <v>5</v>
      </c>
      <c r="E29" s="24"/>
      <c r="F29" s="21">
        <f t="shared" ref="F29:H29" si="3">SUM(F30:F34)</f>
        <v>5.1300000000000008</v>
      </c>
      <c r="G29" s="21">
        <f t="shared" si="3"/>
        <v>0</v>
      </c>
      <c r="H29" s="21">
        <f t="shared" si="3"/>
        <v>1.7999999999999998</v>
      </c>
      <c r="I29" s="47">
        <f>COUNTIF(I30:I34,"&gt;0")</f>
        <v>4</v>
      </c>
      <c r="J29" s="47">
        <f>COUNTIF(J30:J34,"&gt;0")</f>
        <v>2</v>
      </c>
      <c r="K29" s="24"/>
      <c r="L29" s="48"/>
      <c r="M29" s="24"/>
      <c r="N29" s="24"/>
      <c r="O29" s="48"/>
      <c r="P29" s="25"/>
      <c r="Q29" s="20"/>
      <c r="R29" s="20"/>
      <c r="S29" s="25"/>
      <c r="T29" s="25"/>
      <c r="U29" s="25"/>
      <c r="V29" s="25"/>
      <c r="W29" s="25"/>
      <c r="X29" s="13"/>
      <c r="Y29" s="13"/>
    </row>
    <row r="30" spans="1:25" s="2" customFormat="1" ht="21.6" x14ac:dyDescent="0.25">
      <c r="A30" s="25">
        <f>IF(C30="","",COUNTA($C$6:C30))</f>
        <v>22</v>
      </c>
      <c r="B30" s="25" t="s">
        <v>29</v>
      </c>
      <c r="C30" s="24" t="s">
        <v>178</v>
      </c>
      <c r="D30" s="24" t="s">
        <v>179</v>
      </c>
      <c r="E30" s="25" t="s">
        <v>142</v>
      </c>
      <c r="F30" s="21">
        <v>1.58</v>
      </c>
      <c r="G30" s="21"/>
      <c r="H30" s="21">
        <v>0.5</v>
      </c>
      <c r="I30" s="50" t="s">
        <v>33</v>
      </c>
      <c r="J30" s="50">
        <v>6</v>
      </c>
      <c r="K30" s="56" t="s">
        <v>180</v>
      </c>
      <c r="L30" s="48" t="s">
        <v>148</v>
      </c>
      <c r="M30" s="24" t="s">
        <v>181</v>
      </c>
      <c r="N30" s="24" t="s">
        <v>182</v>
      </c>
      <c r="O30" s="24" t="s">
        <v>183</v>
      </c>
      <c r="P30" s="25" t="s">
        <v>181</v>
      </c>
      <c r="Q30" s="20" t="s">
        <v>184</v>
      </c>
      <c r="R30" s="20" t="s">
        <v>113</v>
      </c>
      <c r="S30" s="25" t="s">
        <v>79</v>
      </c>
      <c r="T30" s="25" t="s">
        <v>116</v>
      </c>
      <c r="U30" s="25">
        <v>0.8</v>
      </c>
      <c r="V30" s="25" t="s">
        <v>114</v>
      </c>
      <c r="W30" s="25"/>
      <c r="X30" s="25" t="s">
        <v>116</v>
      </c>
      <c r="Y30" s="13"/>
    </row>
    <row r="31" spans="1:25" s="2" customFormat="1" ht="21.6" x14ac:dyDescent="0.25">
      <c r="A31" s="25">
        <f>IF(C31="","",COUNTA($C$6:C31))</f>
        <v>23</v>
      </c>
      <c r="B31" s="25" t="s">
        <v>81</v>
      </c>
      <c r="C31" s="24" t="s">
        <v>185</v>
      </c>
      <c r="D31" s="24" t="s">
        <v>186</v>
      </c>
      <c r="E31" s="25" t="s">
        <v>166</v>
      </c>
      <c r="F31" s="29">
        <v>1</v>
      </c>
      <c r="G31" s="21"/>
      <c r="H31" s="21">
        <v>0.5</v>
      </c>
      <c r="I31" s="50">
        <v>10</v>
      </c>
      <c r="J31" s="50" t="s">
        <v>34</v>
      </c>
      <c r="K31" s="56" t="s">
        <v>187</v>
      </c>
      <c r="L31" s="48" t="s">
        <v>104</v>
      </c>
      <c r="M31" s="24" t="s">
        <v>181</v>
      </c>
      <c r="N31" s="24" t="s">
        <v>182</v>
      </c>
      <c r="O31" s="48" t="s">
        <v>183</v>
      </c>
      <c r="P31" s="25" t="s">
        <v>181</v>
      </c>
      <c r="Q31" s="20" t="s">
        <v>184</v>
      </c>
      <c r="R31" s="67" t="s">
        <v>188</v>
      </c>
      <c r="S31" s="25" t="s">
        <v>43</v>
      </c>
      <c r="T31" s="25" t="s">
        <v>58</v>
      </c>
      <c r="U31" s="25">
        <v>1</v>
      </c>
      <c r="V31" s="25" t="s">
        <v>114</v>
      </c>
      <c r="W31" s="25"/>
      <c r="X31" s="13" t="s">
        <v>115</v>
      </c>
      <c r="Y31" s="13" t="s">
        <v>91</v>
      </c>
    </row>
    <row r="32" spans="1:25" s="2" customFormat="1" ht="21.6" x14ac:dyDescent="0.25">
      <c r="A32" s="25">
        <f>IF(C32="","",COUNTA($C$6:C32))</f>
        <v>24</v>
      </c>
      <c r="B32" s="25" t="s">
        <v>81</v>
      </c>
      <c r="C32" s="24" t="s">
        <v>189</v>
      </c>
      <c r="D32" s="24" t="s">
        <v>190</v>
      </c>
      <c r="E32" s="25" t="s">
        <v>166</v>
      </c>
      <c r="F32" s="29">
        <v>0.9</v>
      </c>
      <c r="G32" s="21"/>
      <c r="H32" s="21">
        <v>0.45</v>
      </c>
      <c r="I32" s="50">
        <v>10</v>
      </c>
      <c r="J32" s="50" t="s">
        <v>34</v>
      </c>
      <c r="K32" s="56" t="s">
        <v>187</v>
      </c>
      <c r="L32" s="48" t="s">
        <v>104</v>
      </c>
      <c r="M32" s="24" t="s">
        <v>181</v>
      </c>
      <c r="N32" s="24" t="s">
        <v>182</v>
      </c>
      <c r="O32" s="24" t="s">
        <v>183</v>
      </c>
      <c r="P32" s="25" t="s">
        <v>181</v>
      </c>
      <c r="Q32" s="20" t="s">
        <v>184</v>
      </c>
      <c r="R32" s="20" t="s">
        <v>191</v>
      </c>
      <c r="S32" s="25" t="s">
        <v>79</v>
      </c>
      <c r="T32" s="25" t="s">
        <v>58</v>
      </c>
      <c r="U32" s="25">
        <v>1</v>
      </c>
      <c r="V32" s="25" t="s">
        <v>114</v>
      </c>
      <c r="W32" s="25"/>
      <c r="X32" s="25" t="s">
        <v>116</v>
      </c>
      <c r="Y32" s="13" t="s">
        <v>91</v>
      </c>
    </row>
    <row r="33" spans="1:25" s="4" customFormat="1" ht="21.6" x14ac:dyDescent="0.25">
      <c r="A33" s="31">
        <f>IF(C33="","",COUNTA($C$6:C33))</f>
        <v>25</v>
      </c>
      <c r="B33" s="31" t="s">
        <v>81</v>
      </c>
      <c r="C33" s="28" t="s">
        <v>192</v>
      </c>
      <c r="D33" s="28" t="s">
        <v>193</v>
      </c>
      <c r="E33" s="31" t="s">
        <v>166</v>
      </c>
      <c r="F33" s="29">
        <v>1.5</v>
      </c>
      <c r="G33" s="29"/>
      <c r="H33" s="29">
        <v>0.2</v>
      </c>
      <c r="I33" s="51">
        <v>11</v>
      </c>
      <c r="J33" s="51" t="s">
        <v>34</v>
      </c>
      <c r="K33" s="28" t="s">
        <v>187</v>
      </c>
      <c r="L33" s="48" t="s">
        <v>104</v>
      </c>
      <c r="M33" s="24" t="s">
        <v>181</v>
      </c>
      <c r="N33" s="24" t="s">
        <v>182</v>
      </c>
      <c r="O33" s="24" t="s">
        <v>183</v>
      </c>
      <c r="P33" s="25" t="s">
        <v>181</v>
      </c>
      <c r="Q33" s="20" t="s">
        <v>184</v>
      </c>
      <c r="R33" s="20" t="s">
        <v>194</v>
      </c>
      <c r="S33" s="31" t="s">
        <v>43</v>
      </c>
      <c r="T33" s="31" t="s">
        <v>58</v>
      </c>
      <c r="U33" s="31">
        <v>1</v>
      </c>
      <c r="V33" s="25" t="s">
        <v>114</v>
      </c>
      <c r="W33" s="31"/>
      <c r="X33" s="31" t="s">
        <v>116</v>
      </c>
      <c r="Y33" s="70"/>
    </row>
    <row r="34" spans="1:25" s="4" customFormat="1" ht="32.4" x14ac:dyDescent="0.25">
      <c r="A34" s="31">
        <f>IF(C34="","",COUNTA($C$6:C34))</f>
        <v>26</v>
      </c>
      <c r="B34" s="31" t="s">
        <v>81</v>
      </c>
      <c r="C34" s="28" t="s">
        <v>195</v>
      </c>
      <c r="D34" s="28" t="s">
        <v>196</v>
      </c>
      <c r="E34" s="31" t="s">
        <v>152</v>
      </c>
      <c r="F34" s="29">
        <v>0.15</v>
      </c>
      <c r="G34" s="29"/>
      <c r="H34" s="29">
        <v>0.15</v>
      </c>
      <c r="I34" s="51">
        <v>1</v>
      </c>
      <c r="J34" s="51">
        <v>12</v>
      </c>
      <c r="K34" s="28" t="s">
        <v>180</v>
      </c>
      <c r="L34" s="48" t="s">
        <v>104</v>
      </c>
      <c r="M34" s="24" t="s">
        <v>181</v>
      </c>
      <c r="N34" s="24" t="s">
        <v>182</v>
      </c>
      <c r="O34" s="24" t="s">
        <v>183</v>
      </c>
      <c r="P34" s="25" t="s">
        <v>181</v>
      </c>
      <c r="Q34" s="20" t="s">
        <v>184</v>
      </c>
      <c r="R34" s="20" t="s">
        <v>113</v>
      </c>
      <c r="S34" s="25" t="s">
        <v>79</v>
      </c>
      <c r="T34" s="31" t="s">
        <v>58</v>
      </c>
      <c r="U34" s="31">
        <v>1</v>
      </c>
      <c r="V34" s="25" t="s">
        <v>114</v>
      </c>
      <c r="W34" s="31"/>
      <c r="X34" s="31" t="s">
        <v>116</v>
      </c>
      <c r="Y34" s="70"/>
    </row>
    <row r="35" spans="1:25" x14ac:dyDescent="0.25">
      <c r="A35" s="140" t="s">
        <v>197</v>
      </c>
      <c r="B35" s="140"/>
      <c r="C35" s="140"/>
      <c r="D35" s="22">
        <f>COUNTA(C36:C37)</f>
        <v>2</v>
      </c>
      <c r="E35" s="24"/>
      <c r="F35" s="21">
        <f t="shared" ref="F35:H35" si="4">SUM(F36:F37)</f>
        <v>19.86</v>
      </c>
      <c r="G35" s="21">
        <f t="shared" si="4"/>
        <v>16.100000000000001</v>
      </c>
      <c r="H35" s="21">
        <f t="shared" si="4"/>
        <v>3.7600000000000002</v>
      </c>
      <c r="I35" s="47">
        <f>COUNTIF(I36:I37,"&gt;0")</f>
        <v>0</v>
      </c>
      <c r="J35" s="47">
        <f>COUNTIF(J36:J37,"&gt;0")</f>
        <v>2</v>
      </c>
      <c r="K35" s="32"/>
      <c r="L35" s="48"/>
      <c r="M35" s="32"/>
      <c r="N35" s="32"/>
      <c r="O35" s="57"/>
      <c r="P35" s="58"/>
      <c r="Q35" s="69"/>
      <c r="R35" s="69"/>
      <c r="S35" s="58"/>
      <c r="T35" s="25"/>
      <c r="U35" s="25"/>
      <c r="V35" s="58"/>
      <c r="W35" s="25"/>
    </row>
    <row r="36" spans="1:25" s="2" customFormat="1" ht="43.2" x14ac:dyDescent="0.25">
      <c r="A36" s="25">
        <f>IF(C36="","",COUNTA($C$6:C36))</f>
        <v>27</v>
      </c>
      <c r="B36" s="25" t="s">
        <v>29</v>
      </c>
      <c r="C36" s="24" t="s">
        <v>198</v>
      </c>
      <c r="D36" s="24" t="s">
        <v>199</v>
      </c>
      <c r="E36" s="25" t="s">
        <v>200</v>
      </c>
      <c r="F36" s="21">
        <v>17.7</v>
      </c>
      <c r="G36" s="21">
        <v>14</v>
      </c>
      <c r="H36" s="21">
        <v>3.7</v>
      </c>
      <c r="I36" s="25" t="s">
        <v>33</v>
      </c>
      <c r="J36" s="51">
        <v>12</v>
      </c>
      <c r="K36" s="24" t="s">
        <v>201</v>
      </c>
      <c r="L36" s="24" t="s">
        <v>202</v>
      </c>
      <c r="M36" s="24" t="s">
        <v>203</v>
      </c>
      <c r="N36" s="24" t="s">
        <v>204</v>
      </c>
      <c r="O36" s="48" t="s">
        <v>205</v>
      </c>
      <c r="P36" s="25" t="s">
        <v>206</v>
      </c>
      <c r="Q36" s="20" t="s">
        <v>207</v>
      </c>
      <c r="R36" s="20" t="s">
        <v>208</v>
      </c>
      <c r="S36" s="25" t="s">
        <v>79</v>
      </c>
      <c r="T36" s="25" t="s">
        <v>209</v>
      </c>
      <c r="U36" s="25">
        <v>0.8</v>
      </c>
      <c r="V36" s="25" t="s">
        <v>114</v>
      </c>
      <c r="W36" s="25"/>
      <c r="X36" s="13" t="s">
        <v>115</v>
      </c>
      <c r="Y36" s="13" t="s">
        <v>57</v>
      </c>
    </row>
    <row r="37" spans="1:25" s="2" customFormat="1" ht="75.599999999999994" x14ac:dyDescent="0.25">
      <c r="A37" s="25">
        <f>IF(C37="","",COUNTA($C$6:C37))</f>
        <v>28</v>
      </c>
      <c r="B37" s="25" t="s">
        <v>29</v>
      </c>
      <c r="C37" s="24" t="s">
        <v>210</v>
      </c>
      <c r="D37" s="24" t="s">
        <v>211</v>
      </c>
      <c r="E37" s="25" t="s">
        <v>200</v>
      </c>
      <c r="F37" s="21">
        <v>2.16</v>
      </c>
      <c r="G37" s="21">
        <v>2.1</v>
      </c>
      <c r="H37" s="21">
        <v>0.06</v>
      </c>
      <c r="I37" s="25" t="s">
        <v>33</v>
      </c>
      <c r="J37" s="51">
        <v>12</v>
      </c>
      <c r="K37" s="24" t="s">
        <v>212</v>
      </c>
      <c r="L37" s="24" t="s">
        <v>213</v>
      </c>
      <c r="M37" s="24" t="s">
        <v>214</v>
      </c>
      <c r="N37" s="24" t="s">
        <v>215</v>
      </c>
      <c r="O37" s="48" t="s">
        <v>215</v>
      </c>
      <c r="P37" s="25" t="s">
        <v>206</v>
      </c>
      <c r="Q37" s="20" t="s">
        <v>207</v>
      </c>
      <c r="R37" s="20" t="s">
        <v>208</v>
      </c>
      <c r="S37" s="25" t="s">
        <v>79</v>
      </c>
      <c r="T37" s="25" t="s">
        <v>209</v>
      </c>
      <c r="U37" s="25">
        <v>0.8</v>
      </c>
      <c r="V37" s="25" t="s">
        <v>114</v>
      </c>
      <c r="W37" s="25"/>
      <c r="X37" s="13" t="s">
        <v>115</v>
      </c>
      <c r="Y37" s="13" t="s">
        <v>57</v>
      </c>
    </row>
    <row r="38" spans="1:25" s="2" customFormat="1" ht="10.8" x14ac:dyDescent="0.25">
      <c r="A38" s="140" t="s">
        <v>216</v>
      </c>
      <c r="B38" s="140"/>
      <c r="C38" s="140"/>
      <c r="D38" s="22">
        <f>COUNTA(C39:C43)</f>
        <v>5</v>
      </c>
      <c r="E38" s="24"/>
      <c r="F38" s="21">
        <f>SUM(F39:F43)</f>
        <v>1.4738</v>
      </c>
      <c r="G38" s="21">
        <f>SUM(G39:G40)</f>
        <v>0</v>
      </c>
      <c r="H38" s="21">
        <f>SUM(H39:H43)</f>
        <v>0.9738</v>
      </c>
      <c r="I38" s="47">
        <f>COUNTIF(I39:I43,"&gt;0")</f>
        <v>4</v>
      </c>
      <c r="J38" s="47">
        <f>COUNTIF(J39:J43,"&gt;0")</f>
        <v>3</v>
      </c>
      <c r="K38" s="24"/>
      <c r="L38" s="48"/>
      <c r="M38" s="24"/>
      <c r="N38" s="24"/>
      <c r="O38" s="48"/>
      <c r="P38" s="25"/>
      <c r="Q38" s="20"/>
      <c r="R38" s="20"/>
      <c r="S38" s="25"/>
      <c r="T38" s="25"/>
      <c r="U38" s="25"/>
      <c r="V38" s="25"/>
      <c r="W38" s="25"/>
      <c r="X38" s="13"/>
      <c r="Y38" s="13"/>
    </row>
    <row r="39" spans="1:25" s="2" customFormat="1" ht="54" x14ac:dyDescent="0.25">
      <c r="A39" s="25">
        <f>IF(C39="","",COUNTA($C$6:C39))</f>
        <v>29</v>
      </c>
      <c r="B39" s="25" t="s">
        <v>81</v>
      </c>
      <c r="C39" s="24" t="s">
        <v>217</v>
      </c>
      <c r="D39" s="24" t="s">
        <v>218</v>
      </c>
      <c r="E39" s="25" t="s">
        <v>152</v>
      </c>
      <c r="F39" s="21">
        <v>0.1038</v>
      </c>
      <c r="G39" s="21"/>
      <c r="H39" s="21">
        <v>0.1038</v>
      </c>
      <c r="I39" s="50">
        <v>1</v>
      </c>
      <c r="J39" s="51">
        <v>12</v>
      </c>
      <c r="K39" s="24" t="s">
        <v>128</v>
      </c>
      <c r="L39" s="24" t="s">
        <v>104</v>
      </c>
      <c r="M39" s="24" t="s">
        <v>219</v>
      </c>
      <c r="N39" s="24" t="s">
        <v>220</v>
      </c>
      <c r="O39" s="48" t="s">
        <v>220</v>
      </c>
      <c r="P39" s="25" t="s">
        <v>221</v>
      </c>
      <c r="Q39" s="20" t="s">
        <v>222</v>
      </c>
      <c r="R39" s="20" t="s">
        <v>223</v>
      </c>
      <c r="S39" s="25" t="s">
        <v>224</v>
      </c>
      <c r="T39" s="25" t="s">
        <v>44</v>
      </c>
      <c r="U39" s="25">
        <v>1</v>
      </c>
      <c r="V39" s="25"/>
      <c r="W39" s="25"/>
      <c r="X39" s="13" t="s">
        <v>45</v>
      </c>
      <c r="Y39" s="13" t="s">
        <v>155</v>
      </c>
    </row>
    <row r="40" spans="1:25" s="2" customFormat="1" ht="64.8" x14ac:dyDescent="0.25">
      <c r="A40" s="25">
        <f>IF(C40="","",COUNTA($C$6:C40))</f>
        <v>30</v>
      </c>
      <c r="B40" s="25" t="s">
        <v>81</v>
      </c>
      <c r="C40" s="24" t="s">
        <v>225</v>
      </c>
      <c r="D40" s="24" t="s">
        <v>226</v>
      </c>
      <c r="E40" s="25" t="s">
        <v>152</v>
      </c>
      <c r="F40" s="21">
        <v>0.22</v>
      </c>
      <c r="G40" s="21"/>
      <c r="H40" s="21">
        <v>0.22</v>
      </c>
      <c r="I40" s="50">
        <v>1</v>
      </c>
      <c r="J40" s="50">
        <v>12</v>
      </c>
      <c r="K40" s="24" t="s">
        <v>128</v>
      </c>
      <c r="L40" s="24" t="s">
        <v>227</v>
      </c>
      <c r="M40" s="24" t="s">
        <v>228</v>
      </c>
      <c r="N40" s="24" t="s">
        <v>229</v>
      </c>
      <c r="O40" s="48" t="s">
        <v>230</v>
      </c>
      <c r="P40" s="25" t="s">
        <v>221</v>
      </c>
      <c r="Q40" s="20" t="s">
        <v>222</v>
      </c>
      <c r="R40" s="20" t="s">
        <v>223</v>
      </c>
      <c r="S40" s="25" t="s">
        <v>224</v>
      </c>
      <c r="T40" s="25" t="s">
        <v>44</v>
      </c>
      <c r="U40" s="25">
        <v>1</v>
      </c>
      <c r="V40" s="25"/>
      <c r="W40" s="25"/>
      <c r="X40" s="13" t="s">
        <v>45</v>
      </c>
      <c r="Y40" s="13" t="s">
        <v>155</v>
      </c>
    </row>
    <row r="41" spans="1:25" s="2" customFormat="1" ht="32.4" x14ac:dyDescent="0.25">
      <c r="A41" s="25">
        <f>IF(C41="","",COUNTA($C$6:C41))</f>
        <v>31</v>
      </c>
      <c r="B41" s="25" t="s">
        <v>81</v>
      </c>
      <c r="C41" s="24" t="s">
        <v>231</v>
      </c>
      <c r="D41" s="24" t="s">
        <v>232</v>
      </c>
      <c r="E41" s="25" t="s">
        <v>152</v>
      </c>
      <c r="F41" s="21">
        <v>0.15</v>
      </c>
      <c r="G41" s="21"/>
      <c r="H41" s="21">
        <v>0.15</v>
      </c>
      <c r="I41" s="50">
        <v>1</v>
      </c>
      <c r="J41" s="50">
        <v>12</v>
      </c>
      <c r="K41" s="24" t="s">
        <v>128</v>
      </c>
      <c r="L41" s="24" t="s">
        <v>233</v>
      </c>
      <c r="M41" s="24" t="s">
        <v>234</v>
      </c>
      <c r="N41" s="24"/>
      <c r="O41" s="48" t="s">
        <v>235</v>
      </c>
      <c r="P41" s="25" t="s">
        <v>236</v>
      </c>
      <c r="Q41" s="20" t="s">
        <v>222</v>
      </c>
      <c r="R41" s="20" t="s">
        <v>223</v>
      </c>
      <c r="S41" s="25" t="s">
        <v>135</v>
      </c>
      <c r="T41" s="25" t="s">
        <v>47</v>
      </c>
      <c r="U41" s="25">
        <v>1</v>
      </c>
      <c r="V41" s="25" t="s">
        <v>114</v>
      </c>
      <c r="W41" s="5"/>
      <c r="X41" s="70" t="s">
        <v>116</v>
      </c>
      <c r="Y41" s="13" t="s">
        <v>155</v>
      </c>
    </row>
    <row r="42" spans="1:25" s="2" customFormat="1" ht="32.4" x14ac:dyDescent="0.25">
      <c r="A42" s="25">
        <f>IF(C42="","",COUNTA($C$6:C42))</f>
        <v>32</v>
      </c>
      <c r="B42" s="25" t="s">
        <v>81</v>
      </c>
      <c r="C42" s="24" t="s">
        <v>237</v>
      </c>
      <c r="D42" s="24" t="s">
        <v>238</v>
      </c>
      <c r="E42" s="25" t="s">
        <v>84</v>
      </c>
      <c r="F42" s="29">
        <v>1</v>
      </c>
      <c r="G42" s="21"/>
      <c r="H42" s="29">
        <v>0.5</v>
      </c>
      <c r="I42" s="51">
        <v>7</v>
      </c>
      <c r="J42" s="50" t="s">
        <v>70</v>
      </c>
      <c r="K42" s="24" t="s">
        <v>239</v>
      </c>
      <c r="L42" s="24" t="s">
        <v>233</v>
      </c>
      <c r="M42" s="24" t="s">
        <v>240</v>
      </c>
      <c r="N42" s="24"/>
      <c r="O42" s="48" t="s">
        <v>241</v>
      </c>
      <c r="P42" s="25" t="s">
        <v>242</v>
      </c>
      <c r="Q42" s="20" t="s">
        <v>243</v>
      </c>
      <c r="R42" s="20" t="s">
        <v>223</v>
      </c>
      <c r="S42" s="25" t="s">
        <v>79</v>
      </c>
      <c r="T42" s="25" t="s">
        <v>47</v>
      </c>
      <c r="U42" s="25">
        <v>1</v>
      </c>
      <c r="V42" s="25" t="s">
        <v>114</v>
      </c>
      <c r="W42" s="5"/>
      <c r="X42" s="70" t="s">
        <v>115</v>
      </c>
      <c r="Y42" s="13"/>
    </row>
    <row r="43" spans="1:25" s="2" customFormat="1" ht="32.4" x14ac:dyDescent="0.25">
      <c r="A43" s="25">
        <f>IF(C43="","",COUNTA($C$6:C43))</f>
        <v>33</v>
      </c>
      <c r="B43" s="25" t="s">
        <v>174</v>
      </c>
      <c r="C43" s="24" t="s">
        <v>244</v>
      </c>
      <c r="D43" s="24" t="s">
        <v>245</v>
      </c>
      <c r="E43" s="25"/>
      <c r="F43" s="21"/>
      <c r="G43" s="21"/>
      <c r="H43" s="21"/>
      <c r="I43" s="50"/>
      <c r="J43" s="50"/>
      <c r="K43" s="24" t="s">
        <v>233</v>
      </c>
      <c r="L43" s="24" t="s">
        <v>233</v>
      </c>
      <c r="M43" s="24" t="s">
        <v>246</v>
      </c>
      <c r="N43" s="24" t="s">
        <v>247</v>
      </c>
      <c r="O43" s="48" t="s">
        <v>248</v>
      </c>
      <c r="P43" s="25" t="s">
        <v>242</v>
      </c>
      <c r="Q43" s="20" t="s">
        <v>243</v>
      </c>
      <c r="R43" s="20" t="s">
        <v>223</v>
      </c>
      <c r="S43" s="25" t="s">
        <v>135</v>
      </c>
      <c r="T43" s="25" t="s">
        <v>47</v>
      </c>
      <c r="U43" s="25"/>
      <c r="V43" s="25" t="s">
        <v>114</v>
      </c>
      <c r="W43" s="5"/>
      <c r="X43" s="13" t="s">
        <v>115</v>
      </c>
      <c r="Y43" s="13" t="s">
        <v>91</v>
      </c>
    </row>
    <row r="44" spans="1:25" s="2" customFormat="1" ht="10.8" x14ac:dyDescent="0.25">
      <c r="A44" s="140" t="s">
        <v>249</v>
      </c>
      <c r="B44" s="140"/>
      <c r="C44" s="140"/>
      <c r="D44" s="22">
        <f>COUNTA(C45:C57)</f>
        <v>13</v>
      </c>
      <c r="E44" s="24"/>
      <c r="F44" s="21">
        <f t="shared" ref="F44:H44" si="5">SUM(F45:F57)</f>
        <v>23.8</v>
      </c>
      <c r="G44" s="21">
        <f t="shared" si="5"/>
        <v>3.2</v>
      </c>
      <c r="H44" s="21">
        <f t="shared" si="5"/>
        <v>5.28</v>
      </c>
      <c r="I44" s="47">
        <f>COUNTIF(I45:I57,"&gt;0")</f>
        <v>2</v>
      </c>
      <c r="J44" s="47">
        <f>COUNTIF(J45:J57,"&gt;0")</f>
        <v>5</v>
      </c>
      <c r="K44" s="24"/>
      <c r="L44" s="48"/>
      <c r="M44" s="24"/>
      <c r="N44" s="24"/>
      <c r="O44" s="48"/>
      <c r="P44" s="25"/>
      <c r="Q44" s="20"/>
      <c r="R44" s="20"/>
      <c r="S44" s="25"/>
      <c r="T44" s="25"/>
      <c r="U44" s="25"/>
      <c r="V44" s="25"/>
      <c r="W44" s="25"/>
      <c r="X44" s="13"/>
      <c r="Y44" s="13"/>
    </row>
    <row r="45" spans="1:25" s="2" customFormat="1" ht="54" x14ac:dyDescent="0.25">
      <c r="A45" s="25">
        <f>IF(C45="","",COUNTA($C$6:C45))</f>
        <v>34</v>
      </c>
      <c r="B45" s="25" t="s">
        <v>29</v>
      </c>
      <c r="C45" s="24" t="s">
        <v>250</v>
      </c>
      <c r="D45" s="24" t="s">
        <v>251</v>
      </c>
      <c r="E45" s="25" t="s">
        <v>200</v>
      </c>
      <c r="F45" s="21">
        <v>1.26</v>
      </c>
      <c r="G45" s="21">
        <v>1.04</v>
      </c>
      <c r="H45" s="21">
        <v>0.22</v>
      </c>
      <c r="I45" s="25" t="s">
        <v>33</v>
      </c>
      <c r="J45" s="50">
        <v>8</v>
      </c>
      <c r="K45" s="24" t="s">
        <v>252</v>
      </c>
      <c r="L45" s="24" t="s">
        <v>253</v>
      </c>
      <c r="M45" s="24" t="s">
        <v>250</v>
      </c>
      <c r="N45" s="24" t="s">
        <v>254</v>
      </c>
      <c r="O45" s="48" t="s">
        <v>255</v>
      </c>
      <c r="P45" s="25" t="s">
        <v>256</v>
      </c>
      <c r="Q45" s="20" t="s">
        <v>257</v>
      </c>
      <c r="R45" s="20" t="s">
        <v>258</v>
      </c>
      <c r="S45" s="25" t="s">
        <v>79</v>
      </c>
      <c r="T45" s="25" t="s">
        <v>116</v>
      </c>
      <c r="U45" s="25">
        <v>0.8</v>
      </c>
      <c r="V45" s="25" t="s">
        <v>114</v>
      </c>
      <c r="W45" s="25"/>
      <c r="X45" s="13" t="s">
        <v>116</v>
      </c>
      <c r="Y45" s="13" t="s">
        <v>57</v>
      </c>
    </row>
    <row r="46" spans="1:25" s="2" customFormat="1" ht="32.4" x14ac:dyDescent="0.25">
      <c r="A46" s="25">
        <f>IF(C46="","",COUNTA($C$6:C46))</f>
        <v>35</v>
      </c>
      <c r="B46" s="25" t="s">
        <v>29</v>
      </c>
      <c r="C46" s="24" t="s">
        <v>259</v>
      </c>
      <c r="D46" s="26" t="s">
        <v>260</v>
      </c>
      <c r="E46" s="25" t="s">
        <v>50</v>
      </c>
      <c r="F46" s="21">
        <v>2.0299999999999998</v>
      </c>
      <c r="G46" s="21">
        <v>1.53</v>
      </c>
      <c r="H46" s="21">
        <v>0.5</v>
      </c>
      <c r="I46" s="25" t="s">
        <v>33</v>
      </c>
      <c r="J46" s="50">
        <v>8</v>
      </c>
      <c r="K46" s="24" t="s">
        <v>261</v>
      </c>
      <c r="L46" s="24" t="s">
        <v>262</v>
      </c>
      <c r="M46" s="24" t="s">
        <v>263</v>
      </c>
      <c r="N46" s="24" t="s">
        <v>264</v>
      </c>
      <c r="O46" s="48" t="s">
        <v>265</v>
      </c>
      <c r="P46" s="25" t="s">
        <v>256</v>
      </c>
      <c r="Q46" s="20" t="s">
        <v>257</v>
      </c>
      <c r="R46" s="20" t="s">
        <v>266</v>
      </c>
      <c r="S46" s="25" t="s">
        <v>79</v>
      </c>
      <c r="T46" s="25" t="s">
        <v>116</v>
      </c>
      <c r="U46" s="25">
        <v>0.8</v>
      </c>
      <c r="V46" s="25" t="s">
        <v>114</v>
      </c>
      <c r="W46" s="25"/>
      <c r="X46" s="13" t="s">
        <v>116</v>
      </c>
      <c r="Y46" s="13" t="s">
        <v>57</v>
      </c>
    </row>
    <row r="47" spans="1:25" s="2" customFormat="1" ht="21.6" x14ac:dyDescent="0.25">
      <c r="A47" s="25">
        <f>IF(C47="","",COUNTA($C$6:C47))</f>
        <v>36</v>
      </c>
      <c r="B47" s="25" t="s">
        <v>29</v>
      </c>
      <c r="C47" s="24" t="s">
        <v>267</v>
      </c>
      <c r="D47" s="26" t="s">
        <v>268</v>
      </c>
      <c r="E47" s="25" t="s">
        <v>142</v>
      </c>
      <c r="F47" s="21">
        <v>0.3</v>
      </c>
      <c r="G47" s="21">
        <v>0.13</v>
      </c>
      <c r="H47" s="21">
        <v>0.17</v>
      </c>
      <c r="I47" s="25" t="s">
        <v>33</v>
      </c>
      <c r="J47" s="50">
        <v>8</v>
      </c>
      <c r="K47" s="24" t="s">
        <v>261</v>
      </c>
      <c r="L47" s="24" t="s">
        <v>269</v>
      </c>
      <c r="M47" s="24" t="s">
        <v>267</v>
      </c>
      <c r="N47" s="24" t="s">
        <v>270</v>
      </c>
      <c r="O47" s="48" t="s">
        <v>271</v>
      </c>
      <c r="P47" s="25" t="s">
        <v>256</v>
      </c>
      <c r="Q47" s="20" t="s">
        <v>257</v>
      </c>
      <c r="R47" s="20" t="s">
        <v>139</v>
      </c>
      <c r="S47" s="25" t="s">
        <v>43</v>
      </c>
      <c r="T47" s="25" t="s">
        <v>116</v>
      </c>
      <c r="U47" s="25">
        <v>0.8</v>
      </c>
      <c r="V47" s="25" t="s">
        <v>114</v>
      </c>
      <c r="W47" s="25"/>
      <c r="X47" s="13" t="s">
        <v>116</v>
      </c>
      <c r="Y47" s="13" t="s">
        <v>57</v>
      </c>
    </row>
    <row r="48" spans="1:25" s="2" customFormat="1" ht="54" x14ac:dyDescent="0.25">
      <c r="A48" s="25">
        <f>IF(C48="","",COUNTA($C$6:C48))</f>
        <v>37</v>
      </c>
      <c r="B48" s="25" t="s">
        <v>29</v>
      </c>
      <c r="C48" s="24" t="s">
        <v>272</v>
      </c>
      <c r="D48" s="26" t="s">
        <v>273</v>
      </c>
      <c r="E48" s="25" t="s">
        <v>142</v>
      </c>
      <c r="F48" s="21">
        <v>0.69</v>
      </c>
      <c r="G48" s="21">
        <v>0.3</v>
      </c>
      <c r="H48" s="21">
        <v>0.39</v>
      </c>
      <c r="I48" s="25" t="s">
        <v>33</v>
      </c>
      <c r="J48" s="50">
        <v>10</v>
      </c>
      <c r="K48" s="24" t="s">
        <v>252</v>
      </c>
      <c r="L48" s="24" t="s">
        <v>274</v>
      </c>
      <c r="M48" s="24" t="s">
        <v>275</v>
      </c>
      <c r="N48" s="24" t="s">
        <v>276</v>
      </c>
      <c r="O48" s="48" t="s">
        <v>277</v>
      </c>
      <c r="P48" s="25" t="s">
        <v>256</v>
      </c>
      <c r="Q48" s="20" t="s">
        <v>257</v>
      </c>
      <c r="R48" s="20" t="s">
        <v>278</v>
      </c>
      <c r="S48" s="25" t="s">
        <v>135</v>
      </c>
      <c r="T48" s="25" t="s">
        <v>116</v>
      </c>
      <c r="U48" s="25">
        <v>0.8</v>
      </c>
      <c r="V48" s="25" t="s">
        <v>114</v>
      </c>
      <c r="W48" s="25"/>
      <c r="X48" s="13" t="s">
        <v>116</v>
      </c>
      <c r="Y48" s="13" t="s">
        <v>57</v>
      </c>
    </row>
    <row r="49" spans="1:25" s="2" customFormat="1" ht="32.4" x14ac:dyDescent="0.25">
      <c r="A49" s="25">
        <f>IF(C49="","",COUNTA($C$6:C49))</f>
        <v>38</v>
      </c>
      <c r="B49" s="25" t="s">
        <v>29</v>
      </c>
      <c r="C49" s="24" t="s">
        <v>279</v>
      </c>
      <c r="D49" s="26" t="s">
        <v>280</v>
      </c>
      <c r="E49" s="25" t="s">
        <v>142</v>
      </c>
      <c r="F49" s="21">
        <v>3.7</v>
      </c>
      <c r="G49" s="21">
        <v>0.2</v>
      </c>
      <c r="H49" s="21">
        <v>3.5</v>
      </c>
      <c r="I49" s="25" t="s">
        <v>33</v>
      </c>
      <c r="J49" s="50">
        <v>12</v>
      </c>
      <c r="K49" s="24" t="s">
        <v>261</v>
      </c>
      <c r="L49" s="24" t="s">
        <v>281</v>
      </c>
      <c r="M49" s="24" t="s">
        <v>282</v>
      </c>
      <c r="N49" s="24" t="s">
        <v>283</v>
      </c>
      <c r="O49" s="48" t="s">
        <v>284</v>
      </c>
      <c r="P49" s="25" t="s">
        <v>256</v>
      </c>
      <c r="Q49" s="20" t="s">
        <v>257</v>
      </c>
      <c r="R49" s="20" t="s">
        <v>266</v>
      </c>
      <c r="S49" s="25" t="s">
        <v>43</v>
      </c>
      <c r="T49" s="25" t="s">
        <v>116</v>
      </c>
      <c r="U49" s="25">
        <v>0.8</v>
      </c>
      <c r="V49" s="25" t="s">
        <v>114</v>
      </c>
      <c r="W49" s="25"/>
      <c r="X49" s="13" t="s">
        <v>116</v>
      </c>
      <c r="Y49" s="13" t="s">
        <v>57</v>
      </c>
    </row>
    <row r="50" spans="1:25" s="2" customFormat="1" ht="21.6" x14ac:dyDescent="0.25">
      <c r="A50" s="25">
        <f>IF(C50="","",COUNTA($C$6:C50))</f>
        <v>39</v>
      </c>
      <c r="B50" s="25" t="s">
        <v>81</v>
      </c>
      <c r="C50" s="24" t="s">
        <v>285</v>
      </c>
      <c r="D50" s="26" t="s">
        <v>286</v>
      </c>
      <c r="E50" s="25" t="s">
        <v>166</v>
      </c>
      <c r="F50" s="21">
        <v>0.6</v>
      </c>
      <c r="G50" s="21"/>
      <c r="H50" s="21">
        <v>0.3</v>
      </c>
      <c r="I50" s="50">
        <v>6</v>
      </c>
      <c r="J50" s="50" t="s">
        <v>34</v>
      </c>
      <c r="K50" s="28" t="s">
        <v>287</v>
      </c>
      <c r="L50" s="24" t="s">
        <v>288</v>
      </c>
      <c r="M50" s="24" t="s">
        <v>289</v>
      </c>
      <c r="N50" s="24" t="s">
        <v>290</v>
      </c>
      <c r="O50" s="48" t="s">
        <v>291</v>
      </c>
      <c r="P50" s="25" t="s">
        <v>256</v>
      </c>
      <c r="Q50" s="20" t="s">
        <v>257</v>
      </c>
      <c r="R50" s="20" t="s">
        <v>278</v>
      </c>
      <c r="S50" s="25" t="s">
        <v>43</v>
      </c>
      <c r="T50" s="25" t="s">
        <v>116</v>
      </c>
      <c r="U50" s="25">
        <v>1.2</v>
      </c>
      <c r="V50" s="25" t="s">
        <v>114</v>
      </c>
      <c r="W50" s="25" t="s">
        <v>292</v>
      </c>
      <c r="X50" s="13" t="s">
        <v>116</v>
      </c>
      <c r="Y50" s="13" t="s">
        <v>57</v>
      </c>
    </row>
    <row r="51" spans="1:25" s="2" customFormat="1" ht="21.6" x14ac:dyDescent="0.25">
      <c r="A51" s="25">
        <f>IF(C51="","",COUNTA($C$6:C51))</f>
        <v>40</v>
      </c>
      <c r="B51" s="25" t="s">
        <v>81</v>
      </c>
      <c r="C51" s="42" t="s">
        <v>293</v>
      </c>
      <c r="D51" s="43" t="s">
        <v>294</v>
      </c>
      <c r="E51" s="25" t="s">
        <v>166</v>
      </c>
      <c r="F51" s="21">
        <v>0.6</v>
      </c>
      <c r="G51" s="44"/>
      <c r="H51" s="21">
        <v>0.2</v>
      </c>
      <c r="I51" s="50">
        <v>6</v>
      </c>
      <c r="J51" s="25" t="s">
        <v>34</v>
      </c>
      <c r="K51" s="55" t="s">
        <v>295</v>
      </c>
      <c r="L51" s="55" t="s">
        <v>296</v>
      </c>
      <c r="M51" s="42" t="s">
        <v>297</v>
      </c>
      <c r="N51" s="42" t="s">
        <v>298</v>
      </c>
      <c r="O51" s="55" t="s">
        <v>299</v>
      </c>
      <c r="P51" s="25" t="s">
        <v>256</v>
      </c>
      <c r="Q51" s="20" t="s">
        <v>257</v>
      </c>
      <c r="R51" s="20" t="s">
        <v>278</v>
      </c>
      <c r="S51" s="46" t="s">
        <v>43</v>
      </c>
      <c r="T51" s="25" t="s">
        <v>116</v>
      </c>
      <c r="U51" s="46">
        <v>1</v>
      </c>
      <c r="V51" s="46" t="s">
        <v>114</v>
      </c>
      <c r="W51" s="71"/>
      <c r="X51" s="13" t="s">
        <v>116</v>
      </c>
      <c r="Y51" s="13" t="s">
        <v>91</v>
      </c>
    </row>
    <row r="52" spans="1:25" s="2" customFormat="1" ht="21.6" x14ac:dyDescent="0.25">
      <c r="A52" s="25">
        <f>IF(C52="","",COUNTA($C$6:C52))</f>
        <v>41</v>
      </c>
      <c r="B52" s="31" t="s">
        <v>174</v>
      </c>
      <c r="C52" s="28" t="s">
        <v>300</v>
      </c>
      <c r="D52" s="36" t="s">
        <v>301</v>
      </c>
      <c r="E52" s="31"/>
      <c r="F52" s="29">
        <v>5.5</v>
      </c>
      <c r="G52" s="45">
        <v>0</v>
      </c>
      <c r="H52" s="29"/>
      <c r="I52" s="50"/>
      <c r="J52" s="25"/>
      <c r="K52" s="28" t="s">
        <v>302</v>
      </c>
      <c r="L52" s="24"/>
      <c r="M52" s="5" t="s">
        <v>282</v>
      </c>
      <c r="N52" s="5"/>
      <c r="O52" s="55"/>
      <c r="P52" s="25" t="s">
        <v>256</v>
      </c>
      <c r="Q52" s="20" t="s">
        <v>257</v>
      </c>
      <c r="R52" s="20" t="s">
        <v>278</v>
      </c>
      <c r="S52" s="46" t="s">
        <v>79</v>
      </c>
      <c r="T52" s="25" t="s">
        <v>116</v>
      </c>
      <c r="U52" s="46">
        <v>1.2</v>
      </c>
      <c r="V52" s="46"/>
      <c r="W52" s="71" t="s">
        <v>292</v>
      </c>
      <c r="X52" s="13" t="s">
        <v>116</v>
      </c>
      <c r="Y52" s="13" t="s">
        <v>91</v>
      </c>
    </row>
    <row r="53" spans="1:25" s="2" customFormat="1" ht="10.8" x14ac:dyDescent="0.25">
      <c r="A53" s="25">
        <f>IF(C53="","",COUNTA($C$6:C53))</f>
        <v>42</v>
      </c>
      <c r="B53" s="31" t="s">
        <v>174</v>
      </c>
      <c r="C53" s="28" t="s">
        <v>303</v>
      </c>
      <c r="D53" s="36" t="s">
        <v>304</v>
      </c>
      <c r="E53" s="31"/>
      <c r="F53" s="29">
        <v>3.5</v>
      </c>
      <c r="G53" s="45">
        <v>0</v>
      </c>
      <c r="H53" s="29"/>
      <c r="I53" s="50"/>
      <c r="J53" s="25"/>
      <c r="K53" s="28" t="s">
        <v>305</v>
      </c>
      <c r="L53" s="24"/>
      <c r="M53" s="5" t="s">
        <v>282</v>
      </c>
      <c r="N53" s="5"/>
      <c r="O53" s="55"/>
      <c r="P53" s="25" t="s">
        <v>256</v>
      </c>
      <c r="Q53" s="20" t="s">
        <v>257</v>
      </c>
      <c r="R53" s="20" t="s">
        <v>278</v>
      </c>
      <c r="S53" s="46" t="s">
        <v>79</v>
      </c>
      <c r="T53" s="25" t="s">
        <v>116</v>
      </c>
      <c r="U53" s="46">
        <v>1.2</v>
      </c>
      <c r="V53" s="46"/>
      <c r="W53" s="71" t="s">
        <v>292</v>
      </c>
      <c r="X53" s="13" t="s">
        <v>116</v>
      </c>
      <c r="Y53" s="13" t="s">
        <v>91</v>
      </c>
    </row>
    <row r="54" spans="1:25" s="2" customFormat="1" ht="32.4" x14ac:dyDescent="0.25">
      <c r="A54" s="25">
        <f>IF(C54="","",COUNTA($C$6:C54))</f>
        <v>43</v>
      </c>
      <c r="B54" s="25" t="s">
        <v>174</v>
      </c>
      <c r="C54" s="24" t="s">
        <v>306</v>
      </c>
      <c r="D54" s="26" t="s">
        <v>307</v>
      </c>
      <c r="E54" s="25"/>
      <c r="F54" s="21">
        <v>0.51</v>
      </c>
      <c r="G54" s="21">
        <v>0</v>
      </c>
      <c r="H54" s="29"/>
      <c r="I54" s="50"/>
      <c r="J54" s="50"/>
      <c r="K54" s="52" t="s">
        <v>308</v>
      </c>
      <c r="L54" s="24" t="s">
        <v>309</v>
      </c>
      <c r="M54" s="59" t="s">
        <v>310</v>
      </c>
      <c r="N54" s="59" t="s">
        <v>311</v>
      </c>
      <c r="O54" s="48" t="s">
        <v>312</v>
      </c>
      <c r="P54" s="25" t="s">
        <v>256</v>
      </c>
      <c r="Q54" s="20" t="s">
        <v>257</v>
      </c>
      <c r="R54" s="20" t="s">
        <v>278</v>
      </c>
      <c r="S54" s="25" t="s">
        <v>43</v>
      </c>
      <c r="T54" s="25" t="s">
        <v>116</v>
      </c>
      <c r="U54" s="25"/>
      <c r="V54" s="25" t="s">
        <v>114</v>
      </c>
      <c r="W54" s="25" t="s">
        <v>292</v>
      </c>
      <c r="X54" s="13" t="s">
        <v>116</v>
      </c>
      <c r="Y54" s="13" t="s">
        <v>91</v>
      </c>
    </row>
    <row r="55" spans="1:25" s="2" customFormat="1" ht="32.4" x14ac:dyDescent="0.25">
      <c r="A55" s="25">
        <f>IF(C55="","",COUNTA($C$6:C55))</f>
        <v>44</v>
      </c>
      <c r="B55" s="25" t="s">
        <v>174</v>
      </c>
      <c r="C55" s="24" t="s">
        <v>313</v>
      </c>
      <c r="D55" s="26" t="s">
        <v>314</v>
      </c>
      <c r="E55" s="24"/>
      <c r="F55" s="21">
        <v>1.5</v>
      </c>
      <c r="G55" s="21"/>
      <c r="H55" s="21"/>
      <c r="I55" s="50"/>
      <c r="J55" s="25"/>
      <c r="K55" s="28" t="s">
        <v>315</v>
      </c>
      <c r="L55" s="24" t="s">
        <v>1140</v>
      </c>
      <c r="M55" s="24" t="s">
        <v>256</v>
      </c>
      <c r="N55" s="24"/>
      <c r="O55" s="48" t="s">
        <v>316</v>
      </c>
      <c r="P55" s="25" t="s">
        <v>256</v>
      </c>
      <c r="Q55" s="20" t="s">
        <v>257</v>
      </c>
      <c r="R55" s="20" t="s">
        <v>278</v>
      </c>
      <c r="S55" s="72" t="s">
        <v>79</v>
      </c>
      <c r="T55" s="25" t="s">
        <v>116</v>
      </c>
      <c r="U55" s="25"/>
      <c r="V55" s="25" t="s">
        <v>114</v>
      </c>
      <c r="W55" s="25" t="s">
        <v>292</v>
      </c>
      <c r="X55" s="13" t="s">
        <v>116</v>
      </c>
      <c r="Y55" s="13"/>
    </row>
    <row r="56" spans="1:25" s="2" customFormat="1" ht="21.6" x14ac:dyDescent="0.25">
      <c r="A56" s="25">
        <f>IF(C56="","",COUNTA($C$6:C56))</f>
        <v>45</v>
      </c>
      <c r="B56" s="25" t="s">
        <v>174</v>
      </c>
      <c r="C56" s="28" t="s">
        <v>317</v>
      </c>
      <c r="D56" s="26" t="s">
        <v>318</v>
      </c>
      <c r="E56" s="46"/>
      <c r="F56" s="21">
        <v>0.61</v>
      </c>
      <c r="G56" s="44"/>
      <c r="H56" s="44"/>
      <c r="I56" s="60"/>
      <c r="J56" s="42"/>
      <c r="K56" s="28" t="s">
        <v>302</v>
      </c>
      <c r="L56" s="24" t="s">
        <v>296</v>
      </c>
      <c r="M56" s="61" t="s">
        <v>319</v>
      </c>
      <c r="N56" s="5" t="s">
        <v>320</v>
      </c>
      <c r="O56" s="55" t="s">
        <v>321</v>
      </c>
      <c r="P56" s="25" t="s">
        <v>256</v>
      </c>
      <c r="Q56" s="20" t="s">
        <v>257</v>
      </c>
      <c r="R56" s="20" t="s">
        <v>278</v>
      </c>
      <c r="S56" s="46" t="s">
        <v>43</v>
      </c>
      <c r="T56" s="25" t="s">
        <v>116</v>
      </c>
      <c r="U56" s="46"/>
      <c r="V56" s="46" t="s">
        <v>114</v>
      </c>
      <c r="W56" s="71" t="s">
        <v>292</v>
      </c>
      <c r="X56" s="13" t="s">
        <v>116</v>
      </c>
      <c r="Y56" s="13"/>
    </row>
    <row r="57" spans="1:25" s="2" customFormat="1" ht="10.8" x14ac:dyDescent="0.25">
      <c r="A57" s="25">
        <f>IF(C57="","",COUNTA($C$6:C57))</f>
        <v>46</v>
      </c>
      <c r="B57" s="25" t="s">
        <v>174</v>
      </c>
      <c r="C57" s="42" t="s">
        <v>322</v>
      </c>
      <c r="D57" s="42" t="s">
        <v>323</v>
      </c>
      <c r="E57" s="46"/>
      <c r="F57" s="21">
        <v>3</v>
      </c>
      <c r="G57" s="44"/>
      <c r="H57" s="44"/>
      <c r="I57" s="60"/>
      <c r="J57" s="42"/>
      <c r="K57" s="28" t="s">
        <v>302</v>
      </c>
      <c r="L57" s="55" t="s">
        <v>324</v>
      </c>
      <c r="M57" s="24" t="s">
        <v>256</v>
      </c>
      <c r="N57" s="24"/>
      <c r="O57" s="55" t="s">
        <v>325</v>
      </c>
      <c r="P57" s="25" t="s">
        <v>256</v>
      </c>
      <c r="Q57" s="20" t="s">
        <v>257</v>
      </c>
      <c r="R57" s="20" t="s">
        <v>278</v>
      </c>
      <c r="S57" s="46" t="s">
        <v>224</v>
      </c>
      <c r="T57" s="25" t="s">
        <v>116</v>
      </c>
      <c r="U57" s="46"/>
      <c r="V57" s="46" t="s">
        <v>114</v>
      </c>
      <c r="W57" s="71"/>
      <c r="X57" s="13" t="s">
        <v>116</v>
      </c>
      <c r="Y57" s="13"/>
    </row>
    <row r="58" spans="1:25" s="2" customFormat="1" ht="10.8" x14ac:dyDescent="0.25">
      <c r="A58" s="140" t="s">
        <v>326</v>
      </c>
      <c r="B58" s="140"/>
      <c r="C58" s="140"/>
      <c r="D58" s="22">
        <f>COUNTA(C59:C65)</f>
        <v>7</v>
      </c>
      <c r="E58" s="24"/>
      <c r="F58" s="21">
        <f t="shared" ref="F58:H58" si="6">SUM(F59:F65)</f>
        <v>35.629999999999995</v>
      </c>
      <c r="G58" s="21">
        <f t="shared" si="6"/>
        <v>6.1</v>
      </c>
      <c r="H58" s="21">
        <f t="shared" si="6"/>
        <v>10.920000000000002</v>
      </c>
      <c r="I58" s="47">
        <f>COUNTIF(I59:I65,"&gt;0")</f>
        <v>2</v>
      </c>
      <c r="J58" s="47">
        <f>COUNTIF(J59:J65,"&gt;0")</f>
        <v>3</v>
      </c>
      <c r="K58" s="24"/>
      <c r="L58" s="48"/>
      <c r="M58" s="24"/>
      <c r="N58" s="24"/>
      <c r="O58" s="48"/>
      <c r="P58" s="25"/>
      <c r="Q58" s="20"/>
      <c r="R58" s="20"/>
      <c r="S58" s="25"/>
      <c r="T58" s="25"/>
      <c r="U58" s="25"/>
      <c r="V58" s="25"/>
      <c r="W58" s="73"/>
      <c r="X58" s="13"/>
      <c r="Y58" s="13"/>
    </row>
    <row r="59" spans="1:25" s="2" customFormat="1" ht="64.8" x14ac:dyDescent="0.25">
      <c r="A59" s="25">
        <f>IF(C59="","",COUNTA($C$6:C59))</f>
        <v>47</v>
      </c>
      <c r="B59" s="25" t="s">
        <v>29</v>
      </c>
      <c r="C59" s="28" t="s">
        <v>327</v>
      </c>
      <c r="D59" s="24" t="s">
        <v>328</v>
      </c>
      <c r="E59" s="25" t="s">
        <v>329</v>
      </c>
      <c r="F59" s="21">
        <v>4.5999999999999996</v>
      </c>
      <c r="G59" s="21">
        <v>0.6</v>
      </c>
      <c r="H59" s="21">
        <v>3</v>
      </c>
      <c r="I59" s="25" t="s">
        <v>33</v>
      </c>
      <c r="J59" s="50" t="s">
        <v>34</v>
      </c>
      <c r="K59" s="24" t="s">
        <v>330</v>
      </c>
      <c r="L59" s="24" t="s">
        <v>331</v>
      </c>
      <c r="M59" s="24" t="s">
        <v>332</v>
      </c>
      <c r="N59" s="24" t="s">
        <v>333</v>
      </c>
      <c r="O59" s="48" t="s">
        <v>334</v>
      </c>
      <c r="P59" s="25" t="s">
        <v>335</v>
      </c>
      <c r="Q59" s="20" t="s">
        <v>336</v>
      </c>
      <c r="R59" s="20" t="s">
        <v>208</v>
      </c>
      <c r="S59" s="25" t="s">
        <v>79</v>
      </c>
      <c r="T59" s="25" t="s">
        <v>80</v>
      </c>
      <c r="U59" s="25">
        <v>0.8</v>
      </c>
      <c r="V59" s="74"/>
      <c r="W59" s="5"/>
      <c r="X59" s="25" t="s">
        <v>337</v>
      </c>
      <c r="Y59" s="13" t="s">
        <v>46</v>
      </c>
    </row>
    <row r="60" spans="1:25" s="2" customFormat="1" ht="43.2" x14ac:dyDescent="0.25">
      <c r="A60" s="25">
        <f>IF(C60="","",COUNTA($C$6:C60))</f>
        <v>48</v>
      </c>
      <c r="B60" s="25" t="s">
        <v>29</v>
      </c>
      <c r="C60" s="24" t="s">
        <v>338</v>
      </c>
      <c r="D60" s="26" t="s">
        <v>339</v>
      </c>
      <c r="E60" s="25" t="s">
        <v>50</v>
      </c>
      <c r="F60" s="21">
        <v>1.5</v>
      </c>
      <c r="G60" s="21">
        <v>0.5</v>
      </c>
      <c r="H60" s="21">
        <v>1</v>
      </c>
      <c r="I60" s="25" t="s">
        <v>33</v>
      </c>
      <c r="J60" s="50">
        <v>12</v>
      </c>
      <c r="K60" s="24" t="s">
        <v>340</v>
      </c>
      <c r="L60" s="24" t="s">
        <v>341</v>
      </c>
      <c r="M60" s="24" t="s">
        <v>342</v>
      </c>
      <c r="N60" s="24" t="s">
        <v>343</v>
      </c>
      <c r="O60" s="48" t="s">
        <v>344</v>
      </c>
      <c r="P60" s="25" t="s">
        <v>335</v>
      </c>
      <c r="Q60" s="20" t="s">
        <v>336</v>
      </c>
      <c r="R60" s="20" t="s">
        <v>208</v>
      </c>
      <c r="S60" s="25" t="s">
        <v>79</v>
      </c>
      <c r="T60" s="25" t="s">
        <v>80</v>
      </c>
      <c r="U60" s="25">
        <v>0.8</v>
      </c>
      <c r="V60" s="74"/>
      <c r="W60" s="5"/>
      <c r="X60" s="25" t="s">
        <v>337</v>
      </c>
      <c r="Y60" s="13" t="s">
        <v>57</v>
      </c>
    </row>
    <row r="61" spans="1:25" s="2" customFormat="1" ht="32.4" x14ac:dyDescent="0.25">
      <c r="A61" s="25">
        <f>IF(C61="","",COUNTA($C$6:C61))</f>
        <v>49</v>
      </c>
      <c r="B61" s="25" t="s">
        <v>29</v>
      </c>
      <c r="C61" s="24" t="s">
        <v>345</v>
      </c>
      <c r="D61" s="26" t="s">
        <v>346</v>
      </c>
      <c r="E61" s="25" t="s">
        <v>142</v>
      </c>
      <c r="F61" s="21">
        <v>0.8</v>
      </c>
      <c r="G61" s="21">
        <v>0</v>
      </c>
      <c r="H61" s="21">
        <v>0.8</v>
      </c>
      <c r="I61" s="25" t="s">
        <v>33</v>
      </c>
      <c r="J61" s="50">
        <v>12</v>
      </c>
      <c r="K61" s="24" t="s">
        <v>347</v>
      </c>
      <c r="L61" s="24" t="s">
        <v>348</v>
      </c>
      <c r="M61" s="24" t="s">
        <v>349</v>
      </c>
      <c r="N61" s="24" t="s">
        <v>350</v>
      </c>
      <c r="O61" s="48" t="s">
        <v>351</v>
      </c>
      <c r="P61" s="25" t="s">
        <v>335</v>
      </c>
      <c r="Q61" s="20" t="s">
        <v>336</v>
      </c>
      <c r="R61" s="20" t="s">
        <v>208</v>
      </c>
      <c r="S61" s="25" t="s">
        <v>79</v>
      </c>
      <c r="T61" s="25" t="s">
        <v>80</v>
      </c>
      <c r="U61" s="25">
        <v>0.8</v>
      </c>
      <c r="V61" s="74"/>
      <c r="W61" s="5"/>
      <c r="X61" s="25" t="s">
        <v>337</v>
      </c>
      <c r="Y61" s="13" t="s">
        <v>57</v>
      </c>
    </row>
    <row r="62" spans="1:25" s="2" customFormat="1" ht="54" x14ac:dyDescent="0.25">
      <c r="A62" s="25">
        <f>IF(C62="","",COUNTA($C$6:C62))</f>
        <v>50</v>
      </c>
      <c r="B62" s="25" t="s">
        <v>29</v>
      </c>
      <c r="C62" s="24" t="s">
        <v>352</v>
      </c>
      <c r="D62" s="26" t="s">
        <v>353</v>
      </c>
      <c r="E62" s="25" t="s">
        <v>354</v>
      </c>
      <c r="F62" s="21">
        <v>20</v>
      </c>
      <c r="G62" s="21">
        <v>5</v>
      </c>
      <c r="H62" s="21">
        <v>4</v>
      </c>
      <c r="I62" s="25" t="s">
        <v>33</v>
      </c>
      <c r="J62" s="50" t="s">
        <v>70</v>
      </c>
      <c r="K62" s="24" t="s">
        <v>355</v>
      </c>
      <c r="L62" s="24" t="s">
        <v>356</v>
      </c>
      <c r="M62" s="24" t="s">
        <v>357</v>
      </c>
      <c r="N62" s="24" t="s">
        <v>358</v>
      </c>
      <c r="O62" s="48" t="s">
        <v>359</v>
      </c>
      <c r="P62" s="25" t="s">
        <v>335</v>
      </c>
      <c r="Q62" s="20" t="s">
        <v>336</v>
      </c>
      <c r="R62" s="20" t="s">
        <v>208</v>
      </c>
      <c r="S62" s="25" t="s">
        <v>79</v>
      </c>
      <c r="T62" s="25" t="s">
        <v>80</v>
      </c>
      <c r="U62" s="25">
        <v>0.8</v>
      </c>
      <c r="V62" s="74"/>
      <c r="W62" s="5"/>
      <c r="X62" s="25" t="s">
        <v>337</v>
      </c>
      <c r="Y62" s="13" t="s">
        <v>46</v>
      </c>
    </row>
    <row r="63" spans="1:25" s="2" customFormat="1" ht="54" x14ac:dyDescent="0.25">
      <c r="A63" s="25">
        <f>IF(C63="","",COUNTA($C$6:C63))</f>
        <v>51</v>
      </c>
      <c r="B63" s="25" t="s">
        <v>29</v>
      </c>
      <c r="C63" s="24" t="s">
        <v>360</v>
      </c>
      <c r="D63" s="26" t="s">
        <v>361</v>
      </c>
      <c r="E63" s="25" t="s">
        <v>329</v>
      </c>
      <c r="F63" s="21">
        <v>2.06</v>
      </c>
      <c r="G63" s="21">
        <v>0</v>
      </c>
      <c r="H63" s="21">
        <v>0.4</v>
      </c>
      <c r="I63" s="50" t="s">
        <v>33</v>
      </c>
      <c r="J63" s="50" t="s">
        <v>34</v>
      </c>
      <c r="K63" s="24" t="s">
        <v>362</v>
      </c>
      <c r="L63" s="55" t="s">
        <v>363</v>
      </c>
      <c r="M63" s="24" t="s">
        <v>342</v>
      </c>
      <c r="N63" s="24" t="s">
        <v>343</v>
      </c>
      <c r="O63" s="48" t="s">
        <v>344</v>
      </c>
      <c r="P63" s="25" t="s">
        <v>335</v>
      </c>
      <c r="Q63" s="20" t="s">
        <v>336</v>
      </c>
      <c r="R63" s="20" t="s">
        <v>208</v>
      </c>
      <c r="S63" s="25" t="s">
        <v>79</v>
      </c>
      <c r="T63" s="25" t="s">
        <v>80</v>
      </c>
      <c r="U63" s="25">
        <v>0.8</v>
      </c>
      <c r="V63" s="74"/>
      <c r="W63" s="5"/>
      <c r="X63" s="25" t="s">
        <v>337</v>
      </c>
      <c r="Y63" s="13" t="s">
        <v>46</v>
      </c>
    </row>
    <row r="64" spans="1:25" s="2" customFormat="1" ht="32.4" x14ac:dyDescent="0.25">
      <c r="A64" s="25">
        <f>IF(C64="","",COUNTA($C$6:C64))</f>
        <v>52</v>
      </c>
      <c r="B64" s="25" t="s">
        <v>81</v>
      </c>
      <c r="C64" s="24" t="s">
        <v>364</v>
      </c>
      <c r="D64" s="26" t="s">
        <v>365</v>
      </c>
      <c r="E64" s="25" t="s">
        <v>152</v>
      </c>
      <c r="F64" s="21">
        <v>0.72</v>
      </c>
      <c r="G64" s="21"/>
      <c r="H64" s="21">
        <v>0.72</v>
      </c>
      <c r="I64" s="50">
        <v>1</v>
      </c>
      <c r="J64" s="62">
        <v>12</v>
      </c>
      <c r="K64" s="24" t="s">
        <v>252</v>
      </c>
      <c r="L64" s="63" t="s">
        <v>366</v>
      </c>
      <c r="M64" s="24" t="s">
        <v>367</v>
      </c>
      <c r="N64" s="24" t="s">
        <v>368</v>
      </c>
      <c r="P64" s="64" t="s">
        <v>369</v>
      </c>
      <c r="Q64" s="20" t="s">
        <v>370</v>
      </c>
      <c r="R64" s="20" t="s">
        <v>208</v>
      </c>
      <c r="S64" s="25" t="s">
        <v>43</v>
      </c>
      <c r="T64" s="25" t="s">
        <v>80</v>
      </c>
      <c r="U64" s="25">
        <v>1</v>
      </c>
      <c r="V64" s="25"/>
      <c r="W64" s="25"/>
      <c r="X64" s="25" t="s">
        <v>337</v>
      </c>
      <c r="Y64" s="13" t="s">
        <v>155</v>
      </c>
    </row>
    <row r="65" spans="1:38" s="2" customFormat="1" ht="43.2" x14ac:dyDescent="0.25">
      <c r="A65" s="25">
        <f>IF(C65="","",COUNTA($C$6:C65))</f>
        <v>53</v>
      </c>
      <c r="B65" s="25" t="s">
        <v>81</v>
      </c>
      <c r="C65" s="24" t="s">
        <v>371</v>
      </c>
      <c r="D65" s="26" t="s">
        <v>372</v>
      </c>
      <c r="E65" s="25" t="s">
        <v>84</v>
      </c>
      <c r="F65" s="21">
        <v>5.95</v>
      </c>
      <c r="G65" s="21"/>
      <c r="H65" s="21">
        <v>1</v>
      </c>
      <c r="I65" s="50">
        <v>6</v>
      </c>
      <c r="J65" s="50" t="s">
        <v>70</v>
      </c>
      <c r="K65" s="24" t="s">
        <v>373</v>
      </c>
      <c r="L65" s="55" t="s">
        <v>374</v>
      </c>
      <c r="M65" s="24" t="s">
        <v>375</v>
      </c>
      <c r="N65" s="24" t="s">
        <v>376</v>
      </c>
      <c r="O65" s="48" t="s">
        <v>377</v>
      </c>
      <c r="P65" s="25" t="s">
        <v>378</v>
      </c>
      <c r="Q65" s="20" t="s">
        <v>379</v>
      </c>
      <c r="R65" s="20" t="s">
        <v>380</v>
      </c>
      <c r="S65" s="25" t="s">
        <v>79</v>
      </c>
      <c r="T65" s="25" t="s">
        <v>44</v>
      </c>
      <c r="U65" s="25">
        <v>1</v>
      </c>
      <c r="V65" s="74" t="s">
        <v>114</v>
      </c>
      <c r="W65" s="5"/>
      <c r="X65" s="25" t="s">
        <v>337</v>
      </c>
      <c r="Y65" s="13" t="s">
        <v>46</v>
      </c>
    </row>
    <row r="66" spans="1:38" s="5" customFormat="1" ht="10.8" x14ac:dyDescent="0.25">
      <c r="A66" s="140" t="s">
        <v>381</v>
      </c>
      <c r="B66" s="140"/>
      <c r="C66" s="140"/>
      <c r="D66" s="22">
        <f>COUNTA(C67:C70)</f>
        <v>4</v>
      </c>
      <c r="E66" s="75"/>
      <c r="F66" s="76">
        <f t="shared" ref="F66:H66" si="7">SUM(F67:F70)</f>
        <v>1.35</v>
      </c>
      <c r="G66" s="76">
        <f t="shared" si="7"/>
        <v>0</v>
      </c>
      <c r="H66" s="76">
        <f t="shared" si="7"/>
        <v>1.1299999999999999</v>
      </c>
      <c r="I66" s="47">
        <f>COUNTIF(I67:I70,"&gt;0")</f>
        <v>3</v>
      </c>
      <c r="J66" s="47">
        <f>COUNTIF(J67:J70,"&gt;0")</f>
        <v>2</v>
      </c>
      <c r="K66" s="75"/>
      <c r="L66" s="85"/>
      <c r="M66" s="75"/>
      <c r="N66" s="75"/>
      <c r="O66" s="85"/>
      <c r="P66" s="72"/>
      <c r="Q66" s="93"/>
      <c r="R66" s="93"/>
      <c r="S66" s="72"/>
      <c r="T66" s="25"/>
      <c r="U66" s="25"/>
      <c r="V66" s="25"/>
      <c r="W66" s="25"/>
      <c r="X66" s="13"/>
      <c r="Y66" s="13"/>
      <c r="Z66" s="2"/>
      <c r="AA66" s="2"/>
      <c r="AB66" s="2"/>
      <c r="AC66" s="2"/>
      <c r="AD66" s="2"/>
      <c r="AE66" s="2"/>
      <c r="AF66" s="2"/>
      <c r="AG66" s="2"/>
      <c r="AH66" s="2"/>
      <c r="AI66" s="2"/>
      <c r="AJ66" s="2"/>
      <c r="AK66" s="2"/>
      <c r="AL66" s="107"/>
    </row>
    <row r="67" spans="1:38" s="2" customFormat="1" ht="43.2" x14ac:dyDescent="0.25">
      <c r="A67" s="25">
        <f>IF(C67="","",COUNTA($C$6:C67))</f>
        <v>54</v>
      </c>
      <c r="B67" s="25" t="s">
        <v>81</v>
      </c>
      <c r="C67" s="42" t="s">
        <v>382</v>
      </c>
      <c r="D67" s="43" t="s">
        <v>383</v>
      </c>
      <c r="E67" s="25" t="s">
        <v>152</v>
      </c>
      <c r="F67" s="21">
        <v>0.4</v>
      </c>
      <c r="G67" s="21"/>
      <c r="H67" s="21">
        <v>0.4</v>
      </c>
      <c r="I67" s="50">
        <v>1</v>
      </c>
      <c r="J67" s="50">
        <v>12</v>
      </c>
      <c r="K67" s="55"/>
      <c r="L67" s="55" t="s">
        <v>104</v>
      </c>
      <c r="M67" s="42" t="s">
        <v>384</v>
      </c>
      <c r="N67" s="42"/>
      <c r="O67" s="55"/>
      <c r="P67" s="25" t="s">
        <v>385</v>
      </c>
      <c r="Q67" s="20" t="s">
        <v>386</v>
      </c>
      <c r="R67" s="20" t="s">
        <v>278</v>
      </c>
      <c r="S67" s="46" t="s">
        <v>43</v>
      </c>
      <c r="T67" s="25" t="s">
        <v>116</v>
      </c>
      <c r="U67" s="46">
        <v>1</v>
      </c>
      <c r="V67" s="46" t="s">
        <v>114</v>
      </c>
      <c r="W67" s="71"/>
      <c r="X67" s="13" t="s">
        <v>116</v>
      </c>
      <c r="Y67" s="13"/>
    </row>
    <row r="68" spans="1:38" s="2" customFormat="1" ht="21.6" x14ac:dyDescent="0.25">
      <c r="A68" s="25">
        <f>IF(C68="","",COUNTA($C$6:C68))</f>
        <v>55</v>
      </c>
      <c r="B68" s="25" t="s">
        <v>81</v>
      </c>
      <c r="C68" s="42" t="s">
        <v>387</v>
      </c>
      <c r="D68" s="43" t="s">
        <v>388</v>
      </c>
      <c r="E68" s="25" t="s">
        <v>84</v>
      </c>
      <c r="F68" s="21">
        <v>0.15</v>
      </c>
      <c r="G68" s="21"/>
      <c r="H68" s="21">
        <v>0.03</v>
      </c>
      <c r="I68" s="50">
        <v>12</v>
      </c>
      <c r="J68" s="50" t="s">
        <v>70</v>
      </c>
      <c r="K68" s="55"/>
      <c r="L68" s="55" t="s">
        <v>104</v>
      </c>
      <c r="M68" s="42" t="s">
        <v>389</v>
      </c>
      <c r="N68" s="42"/>
      <c r="O68" s="55"/>
      <c r="P68" s="25" t="s">
        <v>385</v>
      </c>
      <c r="Q68" s="20" t="s">
        <v>386</v>
      </c>
      <c r="R68" s="20" t="s">
        <v>390</v>
      </c>
      <c r="S68" s="46" t="s">
        <v>224</v>
      </c>
      <c r="T68" s="25" t="s">
        <v>116</v>
      </c>
      <c r="U68" s="46">
        <v>1</v>
      </c>
      <c r="V68" s="46" t="s">
        <v>114</v>
      </c>
      <c r="W68" s="71"/>
      <c r="X68" s="13" t="s">
        <v>116</v>
      </c>
      <c r="Y68" s="13"/>
    </row>
    <row r="69" spans="1:38" s="2" customFormat="1" ht="21.6" x14ac:dyDescent="0.25">
      <c r="A69" s="25">
        <f>IF(C69="","",COUNTA($C$6:C69))</f>
        <v>56</v>
      </c>
      <c r="B69" s="25" t="s">
        <v>81</v>
      </c>
      <c r="C69" s="42" t="s">
        <v>391</v>
      </c>
      <c r="D69" s="43" t="s">
        <v>392</v>
      </c>
      <c r="E69" s="25" t="s">
        <v>152</v>
      </c>
      <c r="F69" s="21">
        <v>0.7</v>
      </c>
      <c r="G69" s="21"/>
      <c r="H69" s="21">
        <v>0.7</v>
      </c>
      <c r="I69" s="50">
        <v>1</v>
      </c>
      <c r="J69" s="50">
        <v>12</v>
      </c>
      <c r="K69" s="55"/>
      <c r="L69" s="55" t="s">
        <v>104</v>
      </c>
      <c r="M69" s="42" t="s">
        <v>385</v>
      </c>
      <c r="N69" s="42"/>
      <c r="O69" s="55"/>
      <c r="P69" s="25" t="s">
        <v>385</v>
      </c>
      <c r="Q69" s="20" t="s">
        <v>386</v>
      </c>
      <c r="R69" s="20" t="s">
        <v>278</v>
      </c>
      <c r="S69" s="46" t="s">
        <v>224</v>
      </c>
      <c r="T69" s="25" t="s">
        <v>116</v>
      </c>
      <c r="U69" s="46">
        <v>1</v>
      </c>
      <c r="V69" s="46" t="s">
        <v>114</v>
      </c>
      <c r="W69" s="71"/>
      <c r="X69" s="13" t="s">
        <v>116</v>
      </c>
      <c r="Y69" s="13"/>
    </row>
    <row r="70" spans="1:38" s="2" customFormat="1" ht="32.4" x14ac:dyDescent="0.25">
      <c r="A70" s="25">
        <f>IF(C70="","",COUNTA($C$6:C70))</f>
        <v>57</v>
      </c>
      <c r="B70" s="25" t="s">
        <v>174</v>
      </c>
      <c r="C70" s="42" t="s">
        <v>393</v>
      </c>
      <c r="D70" s="43" t="s">
        <v>394</v>
      </c>
      <c r="E70" s="25"/>
      <c r="F70" s="21">
        <v>0.1</v>
      </c>
      <c r="G70" s="21"/>
      <c r="H70" s="21"/>
      <c r="I70" s="50"/>
      <c r="J70" s="50"/>
      <c r="K70" s="55"/>
      <c r="L70" s="55" t="s">
        <v>104</v>
      </c>
      <c r="M70" s="42" t="s">
        <v>395</v>
      </c>
      <c r="N70" s="42"/>
      <c r="O70" s="55"/>
      <c r="P70" s="25" t="s">
        <v>385</v>
      </c>
      <c r="Q70" s="20" t="s">
        <v>386</v>
      </c>
      <c r="R70" s="20" t="s">
        <v>278</v>
      </c>
      <c r="S70" s="46" t="s">
        <v>79</v>
      </c>
      <c r="T70" s="25" t="s">
        <v>116</v>
      </c>
      <c r="U70" s="46"/>
      <c r="V70" s="46" t="s">
        <v>114</v>
      </c>
      <c r="W70" s="71"/>
      <c r="X70" s="13" t="s">
        <v>116</v>
      </c>
      <c r="Y70" s="13"/>
    </row>
    <row r="71" spans="1:38" s="2" customFormat="1" ht="10.8" x14ac:dyDescent="0.25">
      <c r="A71" s="140" t="s">
        <v>396</v>
      </c>
      <c r="B71" s="140"/>
      <c r="C71" s="140"/>
      <c r="D71" s="22">
        <f>COUNTA(C72)</f>
        <v>1</v>
      </c>
      <c r="E71" s="75"/>
      <c r="F71" s="76">
        <f t="shared" ref="F71:H71" si="8">SUM(F72:F72)</f>
        <v>0.63</v>
      </c>
      <c r="G71" s="76">
        <f t="shared" si="8"/>
        <v>0.37</v>
      </c>
      <c r="H71" s="76">
        <f t="shared" si="8"/>
        <v>0.26</v>
      </c>
      <c r="I71" s="50">
        <f t="shared" ref="I71:I76" si="9">COUNTIF(I72:I72,"&gt;0")</f>
        <v>0</v>
      </c>
      <c r="J71" s="47">
        <f t="shared" ref="J71:J76" si="10">COUNTIF(J72:J72,"&gt;0")</f>
        <v>1</v>
      </c>
      <c r="K71" s="75"/>
      <c r="L71" s="75"/>
      <c r="M71" s="75"/>
      <c r="N71" s="75"/>
      <c r="O71" s="85"/>
      <c r="P71" s="72"/>
      <c r="Q71" s="93"/>
      <c r="R71" s="93"/>
      <c r="S71" s="25"/>
      <c r="T71" s="25"/>
      <c r="U71" s="25"/>
      <c r="V71" s="25"/>
      <c r="W71" s="25"/>
      <c r="X71" s="13"/>
      <c r="Y71" s="13"/>
    </row>
    <row r="72" spans="1:38" s="2" customFormat="1" ht="43.2" x14ac:dyDescent="0.25">
      <c r="A72" s="25">
        <f>IF(C72="","",COUNTA($C$6:C72))</f>
        <v>58</v>
      </c>
      <c r="B72" s="72" t="s">
        <v>29</v>
      </c>
      <c r="C72" s="75" t="s">
        <v>397</v>
      </c>
      <c r="D72" s="24" t="s">
        <v>398</v>
      </c>
      <c r="E72" s="75" t="s">
        <v>50</v>
      </c>
      <c r="F72" s="76">
        <v>0.63</v>
      </c>
      <c r="G72" s="21">
        <v>0.37</v>
      </c>
      <c r="H72" s="76">
        <v>0.26</v>
      </c>
      <c r="I72" s="50" t="s">
        <v>33</v>
      </c>
      <c r="J72" s="50">
        <v>12</v>
      </c>
      <c r="K72" s="75" t="s">
        <v>252</v>
      </c>
      <c r="L72" s="75" t="s">
        <v>399</v>
      </c>
      <c r="M72" s="75" t="s">
        <v>400</v>
      </c>
      <c r="N72" s="75" t="s">
        <v>401</v>
      </c>
      <c r="O72" s="85" t="s">
        <v>402</v>
      </c>
      <c r="P72" s="72" t="s">
        <v>403</v>
      </c>
      <c r="Q72" s="93" t="s">
        <v>404</v>
      </c>
      <c r="R72" s="20" t="s">
        <v>405</v>
      </c>
      <c r="S72" s="25" t="s">
        <v>79</v>
      </c>
      <c r="T72" s="25" t="s">
        <v>116</v>
      </c>
      <c r="U72" s="25">
        <v>0.8</v>
      </c>
      <c r="V72" s="25" t="s">
        <v>114</v>
      </c>
      <c r="W72" s="25"/>
      <c r="X72" s="25" t="s">
        <v>116</v>
      </c>
      <c r="Y72" s="13" t="s">
        <v>57</v>
      </c>
    </row>
    <row r="73" spans="1:38" s="2" customFormat="1" ht="10.8" x14ac:dyDescent="0.25">
      <c r="A73" s="140" t="s">
        <v>406</v>
      </c>
      <c r="B73" s="140"/>
      <c r="C73" s="140"/>
      <c r="D73" s="22">
        <f>COUNTA(C74:C75)</f>
        <v>2</v>
      </c>
      <c r="E73" s="24"/>
      <c r="F73" s="21">
        <f t="shared" ref="F73:H73" si="11">SUM(F74:F75)</f>
        <v>4.25</v>
      </c>
      <c r="G73" s="21">
        <f t="shared" si="11"/>
        <v>0.35</v>
      </c>
      <c r="H73" s="21">
        <f t="shared" si="11"/>
        <v>0.25</v>
      </c>
      <c r="I73" s="50">
        <f t="shared" si="9"/>
        <v>0</v>
      </c>
      <c r="J73" s="47">
        <f t="shared" si="10"/>
        <v>0</v>
      </c>
      <c r="K73" s="24"/>
      <c r="L73" s="48"/>
      <c r="M73" s="24"/>
      <c r="N73" s="24"/>
      <c r="O73" s="48"/>
      <c r="P73" s="25"/>
      <c r="Q73" s="20"/>
      <c r="R73" s="20"/>
      <c r="S73" s="25"/>
      <c r="T73" s="25"/>
      <c r="U73" s="25"/>
      <c r="V73" s="25"/>
      <c r="W73" s="25"/>
      <c r="X73" s="13"/>
      <c r="Y73" s="13"/>
    </row>
    <row r="74" spans="1:38" s="2" customFormat="1" ht="54" x14ac:dyDescent="0.25">
      <c r="A74" s="25">
        <f>IF(C74="","",COUNTA($C$6:C74))</f>
        <v>59</v>
      </c>
      <c r="B74" s="25" t="s">
        <v>29</v>
      </c>
      <c r="C74" s="24" t="s">
        <v>407</v>
      </c>
      <c r="D74" s="24" t="s">
        <v>408</v>
      </c>
      <c r="E74" s="72" t="s">
        <v>329</v>
      </c>
      <c r="F74" s="29">
        <v>0.65</v>
      </c>
      <c r="G74" s="29">
        <v>0.35</v>
      </c>
      <c r="H74" s="21">
        <v>0.25</v>
      </c>
      <c r="I74" s="50" t="s">
        <v>33</v>
      </c>
      <c r="J74" s="50" t="s">
        <v>34</v>
      </c>
      <c r="K74" s="75" t="s">
        <v>409</v>
      </c>
      <c r="L74" s="48" t="s">
        <v>410</v>
      </c>
      <c r="M74" s="24" t="s">
        <v>411</v>
      </c>
      <c r="N74" s="24" t="s">
        <v>412</v>
      </c>
      <c r="O74" s="75" t="s">
        <v>413</v>
      </c>
      <c r="P74" s="25" t="s">
        <v>411</v>
      </c>
      <c r="Q74" s="20" t="s">
        <v>414</v>
      </c>
      <c r="R74" s="20" t="s">
        <v>415</v>
      </c>
      <c r="S74" s="25" t="s">
        <v>43</v>
      </c>
      <c r="T74" s="25" t="s">
        <v>116</v>
      </c>
      <c r="U74" s="25">
        <v>0.8</v>
      </c>
      <c r="V74" s="25" t="s">
        <v>114</v>
      </c>
      <c r="W74" s="5"/>
      <c r="X74" s="25" t="s">
        <v>116</v>
      </c>
      <c r="Y74" s="13"/>
    </row>
    <row r="75" spans="1:38" s="2" customFormat="1" ht="32.4" x14ac:dyDescent="0.25">
      <c r="A75" s="25">
        <f>IF(C75="","",COUNTA($C$6:C75))</f>
        <v>60</v>
      </c>
      <c r="B75" s="25" t="s">
        <v>174</v>
      </c>
      <c r="C75" s="24" t="s">
        <v>416</v>
      </c>
      <c r="D75" s="24" t="s">
        <v>417</v>
      </c>
      <c r="E75" s="72"/>
      <c r="F75" s="27">
        <v>3.6</v>
      </c>
      <c r="G75" s="27"/>
      <c r="H75" s="21"/>
      <c r="I75" s="50"/>
      <c r="J75" s="50"/>
      <c r="K75" s="75" t="s">
        <v>104</v>
      </c>
      <c r="L75" s="48"/>
      <c r="M75" s="24" t="s">
        <v>418</v>
      </c>
      <c r="N75" s="24"/>
      <c r="O75" s="75"/>
      <c r="P75" s="25" t="s">
        <v>411</v>
      </c>
      <c r="Q75" s="20" t="s">
        <v>414</v>
      </c>
      <c r="R75" s="20" t="s">
        <v>223</v>
      </c>
      <c r="S75" s="25" t="s">
        <v>43</v>
      </c>
      <c r="T75" s="25" t="s">
        <v>116</v>
      </c>
      <c r="U75" s="25"/>
      <c r="V75" s="25"/>
      <c r="W75" s="5"/>
      <c r="X75" s="25" t="s">
        <v>116</v>
      </c>
      <c r="Y75" s="13"/>
    </row>
    <row r="76" spans="1:38" s="6" customFormat="1" ht="12.6" x14ac:dyDescent="0.25">
      <c r="A76" s="140" t="s">
        <v>419</v>
      </c>
      <c r="B76" s="140"/>
      <c r="C76" s="140"/>
      <c r="D76" s="22">
        <f>COUNTA(C77)</f>
        <v>1</v>
      </c>
      <c r="E76" s="24"/>
      <c r="F76" s="21">
        <f t="shared" ref="F76:H76" si="12">SUM(F77:F77)</f>
        <v>0.28000000000000003</v>
      </c>
      <c r="G76" s="21">
        <f t="shared" si="12"/>
        <v>7.0000000000000007E-2</v>
      </c>
      <c r="H76" s="21">
        <f t="shared" si="12"/>
        <v>0.21</v>
      </c>
      <c r="I76" s="50">
        <f t="shared" si="9"/>
        <v>0</v>
      </c>
      <c r="J76" s="47">
        <f t="shared" si="10"/>
        <v>1</v>
      </c>
      <c r="K76" s="24"/>
      <c r="L76" s="48"/>
      <c r="M76" s="24"/>
      <c r="N76" s="24"/>
      <c r="O76" s="48"/>
      <c r="P76" s="25"/>
      <c r="Q76" s="20"/>
      <c r="R76" s="20"/>
      <c r="S76" s="25"/>
      <c r="T76" s="25"/>
      <c r="U76" s="25"/>
      <c r="V76" s="25"/>
      <c r="W76" s="94"/>
      <c r="X76" s="95"/>
      <c r="Y76" s="105"/>
    </row>
    <row r="77" spans="1:38" s="2" customFormat="1" ht="54" x14ac:dyDescent="0.25">
      <c r="A77" s="25">
        <f>IF(C77="","",COUNTA($C$6:C77))</f>
        <v>61</v>
      </c>
      <c r="B77" s="25" t="s">
        <v>29</v>
      </c>
      <c r="C77" s="24" t="s">
        <v>420</v>
      </c>
      <c r="D77" s="24" t="s">
        <v>421</v>
      </c>
      <c r="E77" s="25" t="s">
        <v>142</v>
      </c>
      <c r="F77" s="21">
        <v>0.28000000000000003</v>
      </c>
      <c r="G77" s="21">
        <v>7.0000000000000007E-2</v>
      </c>
      <c r="H77" s="77">
        <v>0.21</v>
      </c>
      <c r="I77" s="50" t="s">
        <v>33</v>
      </c>
      <c r="J77" s="50">
        <v>6</v>
      </c>
      <c r="K77" s="56" t="s">
        <v>422</v>
      </c>
      <c r="L77" s="63" t="s">
        <v>423</v>
      </c>
      <c r="M77" s="24" t="s">
        <v>424</v>
      </c>
      <c r="N77" s="24" t="s">
        <v>425</v>
      </c>
      <c r="O77" s="86" t="s">
        <v>425</v>
      </c>
      <c r="P77" s="25" t="s">
        <v>426</v>
      </c>
      <c r="Q77" s="20" t="s">
        <v>427</v>
      </c>
      <c r="R77" s="20" t="s">
        <v>428</v>
      </c>
      <c r="S77" s="25" t="s">
        <v>79</v>
      </c>
      <c r="T77" s="25" t="s">
        <v>80</v>
      </c>
      <c r="U77" s="25">
        <v>0.8</v>
      </c>
      <c r="V77" s="25"/>
      <c r="W77" s="5"/>
      <c r="X77" s="13" t="s">
        <v>337</v>
      </c>
      <c r="Y77" s="13" t="s">
        <v>57</v>
      </c>
    </row>
    <row r="78" spans="1:38" s="6" customFormat="1" ht="12.6" x14ac:dyDescent="0.25">
      <c r="A78" s="140" t="s">
        <v>429</v>
      </c>
      <c r="B78" s="140"/>
      <c r="C78" s="140"/>
      <c r="D78" s="22">
        <f>COUNTA(C79:C83)</f>
        <v>5</v>
      </c>
      <c r="E78" s="24"/>
      <c r="F78" s="21">
        <f t="shared" ref="F78:H78" si="13">SUM(F79:F83)</f>
        <v>24.41</v>
      </c>
      <c r="G78" s="21">
        <f t="shared" si="13"/>
        <v>0</v>
      </c>
      <c r="H78" s="21">
        <f t="shared" si="13"/>
        <v>1.7</v>
      </c>
      <c r="I78" s="47">
        <f>COUNTIF(I79:I83,"&gt;0")</f>
        <v>4</v>
      </c>
      <c r="J78" s="47">
        <f>COUNTIF(J79:J83,"&gt;0")</f>
        <v>0</v>
      </c>
      <c r="K78" s="24"/>
      <c r="L78" s="48"/>
      <c r="M78" s="24"/>
      <c r="N78" s="24"/>
      <c r="O78" s="48"/>
      <c r="P78" s="25"/>
      <c r="Q78" s="20"/>
      <c r="R78" s="20"/>
      <c r="S78" s="25"/>
      <c r="T78" s="25"/>
      <c r="U78" s="25"/>
      <c r="V78" s="25"/>
      <c r="W78" s="94"/>
      <c r="X78" s="95"/>
      <c r="Y78" s="105"/>
    </row>
    <row r="79" spans="1:38" s="2" customFormat="1" ht="32.4" x14ac:dyDescent="0.25">
      <c r="A79" s="25">
        <f>IF(C79="","",COUNTA($C$6:C79))</f>
        <v>62</v>
      </c>
      <c r="B79" s="25" t="s">
        <v>81</v>
      </c>
      <c r="C79" s="24" t="s">
        <v>430</v>
      </c>
      <c r="D79" s="26" t="s">
        <v>431</v>
      </c>
      <c r="E79" s="25" t="s">
        <v>84</v>
      </c>
      <c r="F79" s="21">
        <v>6.04</v>
      </c>
      <c r="G79" s="21"/>
      <c r="H79" s="21">
        <v>0.8</v>
      </c>
      <c r="I79" s="50">
        <v>3</v>
      </c>
      <c r="J79" s="50" t="s">
        <v>70</v>
      </c>
      <c r="K79" s="24" t="s">
        <v>432</v>
      </c>
      <c r="L79" s="48" t="s">
        <v>104</v>
      </c>
      <c r="M79" s="33" t="s">
        <v>433</v>
      </c>
      <c r="N79" s="33"/>
      <c r="O79" s="24" t="s">
        <v>434</v>
      </c>
      <c r="P79" s="25" t="s">
        <v>435</v>
      </c>
      <c r="Q79" s="20" t="s">
        <v>436</v>
      </c>
      <c r="R79" s="96" t="s">
        <v>437</v>
      </c>
      <c r="S79" s="25" t="s">
        <v>79</v>
      </c>
      <c r="T79" s="25" t="s">
        <v>44</v>
      </c>
      <c r="U79" s="25">
        <v>1</v>
      </c>
      <c r="V79" s="25"/>
      <c r="W79" s="25"/>
      <c r="X79" s="25" t="s">
        <v>45</v>
      </c>
      <c r="Y79" s="13"/>
    </row>
    <row r="80" spans="1:38" s="2" customFormat="1" ht="32.4" x14ac:dyDescent="0.25">
      <c r="A80" s="25">
        <f>IF(C80="","",COUNTA($C$6:C80))</f>
        <v>63</v>
      </c>
      <c r="B80" s="25" t="s">
        <v>81</v>
      </c>
      <c r="C80" s="24" t="s">
        <v>438</v>
      </c>
      <c r="D80" s="26" t="s">
        <v>439</v>
      </c>
      <c r="E80" s="25" t="s">
        <v>84</v>
      </c>
      <c r="F80" s="21">
        <v>1.1000000000000001</v>
      </c>
      <c r="G80" s="21"/>
      <c r="H80" s="21">
        <v>0.2</v>
      </c>
      <c r="I80" s="50">
        <v>6</v>
      </c>
      <c r="J80" s="50" t="s">
        <v>70</v>
      </c>
      <c r="K80" s="24" t="s">
        <v>432</v>
      </c>
      <c r="L80" s="48" t="s">
        <v>104</v>
      </c>
      <c r="M80" s="33" t="s">
        <v>433</v>
      </c>
      <c r="N80" s="33"/>
      <c r="O80" s="24" t="s">
        <v>434</v>
      </c>
      <c r="P80" s="25" t="s">
        <v>435</v>
      </c>
      <c r="Q80" s="20" t="s">
        <v>436</v>
      </c>
      <c r="R80" s="96" t="s">
        <v>437</v>
      </c>
      <c r="S80" s="25" t="s">
        <v>79</v>
      </c>
      <c r="T80" s="25" t="s">
        <v>44</v>
      </c>
      <c r="U80" s="25">
        <v>1</v>
      </c>
      <c r="V80" s="25"/>
      <c r="W80" s="25"/>
      <c r="X80" s="25" t="s">
        <v>45</v>
      </c>
      <c r="Y80" s="13"/>
    </row>
    <row r="81" spans="1:25" s="2" customFormat="1" ht="32.4" x14ac:dyDescent="0.25">
      <c r="A81" s="25">
        <f>IF(C81="","",COUNTA($C$6:C81))</f>
        <v>64</v>
      </c>
      <c r="B81" s="25" t="s">
        <v>81</v>
      </c>
      <c r="C81" s="24" t="s">
        <v>440</v>
      </c>
      <c r="D81" s="26" t="s">
        <v>441</v>
      </c>
      <c r="E81" s="25" t="s">
        <v>84</v>
      </c>
      <c r="F81" s="21">
        <v>0.77</v>
      </c>
      <c r="G81" s="21"/>
      <c r="H81" s="21">
        <v>0.2</v>
      </c>
      <c r="I81" s="50">
        <v>3</v>
      </c>
      <c r="J81" s="50" t="s">
        <v>70</v>
      </c>
      <c r="K81" s="24" t="s">
        <v>432</v>
      </c>
      <c r="L81" s="48" t="s">
        <v>104</v>
      </c>
      <c r="M81" s="33" t="s">
        <v>433</v>
      </c>
      <c r="N81" s="33"/>
      <c r="O81" s="24" t="s">
        <v>434</v>
      </c>
      <c r="P81" s="25" t="s">
        <v>435</v>
      </c>
      <c r="Q81" s="20" t="s">
        <v>436</v>
      </c>
      <c r="R81" s="96" t="s">
        <v>437</v>
      </c>
      <c r="S81" s="25" t="s">
        <v>79</v>
      </c>
      <c r="T81" s="25" t="s">
        <v>44</v>
      </c>
      <c r="U81" s="25">
        <v>1</v>
      </c>
      <c r="V81" s="25"/>
      <c r="W81" s="25"/>
      <c r="X81" s="25" t="s">
        <v>45</v>
      </c>
      <c r="Y81" s="13"/>
    </row>
    <row r="82" spans="1:25" s="2" customFormat="1" ht="54" x14ac:dyDescent="0.25">
      <c r="A82" s="25">
        <f>IF(C82="","",COUNTA($C$6:C82))</f>
        <v>65</v>
      </c>
      <c r="B82" s="25" t="s">
        <v>81</v>
      </c>
      <c r="C82" s="24" t="s">
        <v>442</v>
      </c>
      <c r="D82" s="26" t="s">
        <v>443</v>
      </c>
      <c r="E82" s="25" t="s">
        <v>444</v>
      </c>
      <c r="F82" s="21">
        <v>1.5</v>
      </c>
      <c r="G82" s="21"/>
      <c r="H82" s="21">
        <v>0.5</v>
      </c>
      <c r="I82" s="50">
        <v>1</v>
      </c>
      <c r="J82" s="50" t="s">
        <v>445</v>
      </c>
      <c r="K82" s="24" t="s">
        <v>446</v>
      </c>
      <c r="L82" s="48" t="s">
        <v>104</v>
      </c>
      <c r="M82" s="33" t="s">
        <v>447</v>
      </c>
      <c r="N82" s="33"/>
      <c r="O82" s="24"/>
      <c r="P82" s="25" t="s">
        <v>435</v>
      </c>
      <c r="Q82" s="20" t="s">
        <v>436</v>
      </c>
      <c r="R82" s="96" t="s">
        <v>437</v>
      </c>
      <c r="S82" s="25" t="s">
        <v>79</v>
      </c>
      <c r="T82" s="25" t="s">
        <v>44</v>
      </c>
      <c r="U82" s="25">
        <v>1</v>
      </c>
      <c r="V82" s="25"/>
      <c r="W82" s="25"/>
      <c r="X82" s="13" t="s">
        <v>45</v>
      </c>
      <c r="Y82" s="13"/>
    </row>
    <row r="83" spans="1:25" s="2" customFormat="1" ht="54" x14ac:dyDescent="0.25">
      <c r="A83" s="25">
        <f>IF(C83="","",COUNTA($C$6:C83))</f>
        <v>66</v>
      </c>
      <c r="B83" s="25" t="s">
        <v>174</v>
      </c>
      <c r="C83" s="24" t="s">
        <v>448</v>
      </c>
      <c r="D83" s="24" t="s">
        <v>449</v>
      </c>
      <c r="E83" s="25"/>
      <c r="F83" s="21">
        <v>15</v>
      </c>
      <c r="G83" s="21"/>
      <c r="H83" s="77"/>
      <c r="I83" s="50"/>
      <c r="J83" s="50"/>
      <c r="K83" s="56" t="s">
        <v>450</v>
      </c>
      <c r="L83" s="63" t="s">
        <v>451</v>
      </c>
      <c r="M83" s="24" t="s">
        <v>452</v>
      </c>
      <c r="N83" s="24" t="s">
        <v>453</v>
      </c>
      <c r="O83" s="86"/>
      <c r="P83" s="25" t="s">
        <v>435</v>
      </c>
      <c r="Q83" s="20" t="s">
        <v>436</v>
      </c>
      <c r="R83" s="96" t="s">
        <v>437</v>
      </c>
      <c r="S83" s="25" t="s">
        <v>79</v>
      </c>
      <c r="T83" s="25" t="s">
        <v>44</v>
      </c>
      <c r="U83" s="25"/>
      <c r="V83" s="25"/>
      <c r="W83" s="5"/>
      <c r="X83" s="13" t="s">
        <v>45</v>
      </c>
      <c r="Y83" s="13"/>
    </row>
    <row r="84" spans="1:25" s="2" customFormat="1" ht="10.8" x14ac:dyDescent="0.25">
      <c r="A84" s="142" t="s">
        <v>454</v>
      </c>
      <c r="B84" s="142"/>
      <c r="C84" s="142"/>
      <c r="D84" s="22">
        <f>COUNTA(C85:C85)</f>
        <v>1</v>
      </c>
      <c r="E84" s="75"/>
      <c r="F84" s="76">
        <f t="shared" ref="F84:H84" si="14">SUM(F85:F85)</f>
        <v>0</v>
      </c>
      <c r="G84" s="76">
        <f t="shared" si="14"/>
        <v>0</v>
      </c>
      <c r="H84" s="76">
        <f t="shared" si="14"/>
        <v>0</v>
      </c>
      <c r="I84" s="50">
        <f>COUNTIF(I85:I85,"&gt;0")</f>
        <v>0</v>
      </c>
      <c r="J84" s="47">
        <f>COUNTIF(J85:J85,"&gt;0")</f>
        <v>0</v>
      </c>
      <c r="K84" s="75"/>
      <c r="L84" s="75"/>
      <c r="M84" s="75"/>
      <c r="N84" s="75"/>
      <c r="O84" s="85"/>
      <c r="P84" s="72"/>
      <c r="Q84" s="93"/>
      <c r="R84" s="93"/>
      <c r="S84" s="25"/>
      <c r="T84" s="25"/>
      <c r="U84" s="25"/>
      <c r="V84" s="25"/>
      <c r="W84" s="25"/>
      <c r="X84" s="13"/>
      <c r="Y84" s="13"/>
    </row>
    <row r="85" spans="1:25" s="2" customFormat="1" ht="21.6" x14ac:dyDescent="0.25">
      <c r="A85" s="25">
        <f>IF(C85="","",COUNTA($C$6:C85))</f>
        <v>67</v>
      </c>
      <c r="B85" s="72" t="s">
        <v>174</v>
      </c>
      <c r="C85" s="75" t="s">
        <v>455</v>
      </c>
      <c r="D85" s="24" t="s">
        <v>456</v>
      </c>
      <c r="E85" s="72"/>
      <c r="F85" s="76"/>
      <c r="G85" s="21"/>
      <c r="H85" s="76"/>
      <c r="I85" s="50"/>
      <c r="J85" s="25"/>
      <c r="K85" s="24" t="s">
        <v>104</v>
      </c>
      <c r="L85" s="24" t="s">
        <v>104</v>
      </c>
      <c r="M85" s="75" t="s">
        <v>457</v>
      </c>
      <c r="N85" s="75"/>
      <c r="O85" s="85"/>
      <c r="P85" s="72" t="s">
        <v>457</v>
      </c>
      <c r="Q85" s="93"/>
      <c r="R85" s="20" t="s">
        <v>458</v>
      </c>
      <c r="S85" s="25" t="s">
        <v>79</v>
      </c>
      <c r="T85" s="25" t="s">
        <v>116</v>
      </c>
      <c r="U85" s="25"/>
      <c r="V85" s="25" t="s">
        <v>114</v>
      </c>
      <c r="W85" s="25"/>
      <c r="X85" s="13" t="s">
        <v>116</v>
      </c>
      <c r="Y85" s="13"/>
    </row>
    <row r="86" spans="1:25" x14ac:dyDescent="0.25">
      <c r="A86" s="142" t="s">
        <v>459</v>
      </c>
      <c r="B86" s="142"/>
      <c r="C86" s="142"/>
      <c r="D86" s="22">
        <f>COUNTA(C87:C88)</f>
        <v>2</v>
      </c>
      <c r="E86" s="24"/>
      <c r="F86" s="21">
        <f t="shared" ref="F86:H86" si="15">SUM(F87:F88)</f>
        <v>0.38</v>
      </c>
      <c r="G86" s="21">
        <f t="shared" si="15"/>
        <v>0.1</v>
      </c>
      <c r="H86" s="21">
        <f t="shared" si="15"/>
        <v>0.28000000000000003</v>
      </c>
      <c r="I86" s="47">
        <f>COUNTIF(I87:I88,"&gt;0")</f>
        <v>1</v>
      </c>
      <c r="J86" s="47">
        <f>COUNTIF(J87:J88,"&gt;0")</f>
        <v>2</v>
      </c>
      <c r="K86" s="32"/>
      <c r="L86" s="24"/>
      <c r="M86" s="32"/>
      <c r="N86" s="32"/>
      <c r="O86" s="87"/>
      <c r="P86" s="58"/>
      <c r="Q86" s="97"/>
      <c r="R86" s="97"/>
      <c r="S86" s="32"/>
      <c r="T86" s="25"/>
      <c r="U86" s="25"/>
      <c r="V86" s="58"/>
      <c r="W86" s="25"/>
    </row>
    <row r="87" spans="1:25" ht="21.6" x14ac:dyDescent="0.25">
      <c r="A87" s="25">
        <f>IF(C87="","",COUNTA($C$6:C87))</f>
        <v>68</v>
      </c>
      <c r="B87" s="72" t="s">
        <v>29</v>
      </c>
      <c r="C87" s="33" t="s">
        <v>460</v>
      </c>
      <c r="D87" s="33" t="s">
        <v>461</v>
      </c>
      <c r="E87" s="75" t="s">
        <v>142</v>
      </c>
      <c r="F87" s="78">
        <v>0.15</v>
      </c>
      <c r="G87" s="21">
        <v>0.1</v>
      </c>
      <c r="H87" s="78">
        <v>0.05</v>
      </c>
      <c r="I87" s="50" t="s">
        <v>33</v>
      </c>
      <c r="J87" s="50">
        <v>12</v>
      </c>
      <c r="K87" s="33" t="s">
        <v>295</v>
      </c>
      <c r="L87" s="87" t="s">
        <v>462</v>
      </c>
      <c r="M87" s="75" t="s">
        <v>463</v>
      </c>
      <c r="N87" s="75"/>
      <c r="O87" s="87" t="s">
        <v>464</v>
      </c>
      <c r="P87" s="25" t="s">
        <v>43</v>
      </c>
      <c r="Q87" s="20" t="s">
        <v>465</v>
      </c>
      <c r="R87" s="20" t="s">
        <v>405</v>
      </c>
      <c r="S87" s="25" t="s">
        <v>43</v>
      </c>
      <c r="T87" s="25" t="s">
        <v>116</v>
      </c>
      <c r="U87" s="25">
        <v>0.8</v>
      </c>
      <c r="V87" s="25" t="s">
        <v>114</v>
      </c>
      <c r="W87" s="25"/>
      <c r="X87" s="25" t="s">
        <v>116</v>
      </c>
      <c r="Y87" s="13" t="s">
        <v>57</v>
      </c>
    </row>
    <row r="88" spans="1:25" s="2" customFormat="1" ht="21.6" x14ac:dyDescent="0.25">
      <c r="A88" s="25">
        <f>IF(C88="","",COUNTA($C$6:C88))</f>
        <v>69</v>
      </c>
      <c r="B88" s="25" t="s">
        <v>81</v>
      </c>
      <c r="C88" s="24" t="s">
        <v>466</v>
      </c>
      <c r="D88" s="26" t="s">
        <v>467</v>
      </c>
      <c r="E88" s="25" t="s">
        <v>152</v>
      </c>
      <c r="F88" s="21">
        <v>0.23</v>
      </c>
      <c r="G88" s="21"/>
      <c r="H88" s="21">
        <v>0.23</v>
      </c>
      <c r="I88" s="50">
        <v>1</v>
      </c>
      <c r="J88" s="50">
        <v>5</v>
      </c>
      <c r="K88" s="59" t="s">
        <v>468</v>
      </c>
      <c r="L88" s="55" t="s">
        <v>43</v>
      </c>
      <c r="M88" s="33" t="s">
        <v>43</v>
      </c>
      <c r="N88" s="33" t="s">
        <v>469</v>
      </c>
      <c r="O88" s="24"/>
      <c r="P88" s="25" t="s">
        <v>43</v>
      </c>
      <c r="Q88" s="20" t="s">
        <v>465</v>
      </c>
      <c r="R88" s="20" t="s">
        <v>188</v>
      </c>
      <c r="S88" s="25" t="s">
        <v>43</v>
      </c>
      <c r="T88" s="25" t="s">
        <v>116</v>
      </c>
      <c r="U88" s="25">
        <v>1</v>
      </c>
      <c r="V88" s="25"/>
      <c r="W88" s="25"/>
      <c r="X88" s="25" t="s">
        <v>116</v>
      </c>
      <c r="Y88" s="13"/>
    </row>
    <row r="89" spans="1:25" s="2" customFormat="1" ht="10.8" x14ac:dyDescent="0.25">
      <c r="A89" s="140" t="s">
        <v>470</v>
      </c>
      <c r="B89" s="140"/>
      <c r="C89" s="140"/>
      <c r="D89" s="22">
        <f>COUNTA(C90:C94)</f>
        <v>5</v>
      </c>
      <c r="E89" s="24"/>
      <c r="F89" s="21">
        <f t="shared" ref="F89:H89" si="16">SUM(F90:F94)</f>
        <v>117</v>
      </c>
      <c r="G89" s="21">
        <f t="shared" si="16"/>
        <v>0</v>
      </c>
      <c r="H89" s="21">
        <f t="shared" si="16"/>
        <v>66.3</v>
      </c>
      <c r="I89" s="47">
        <f>COUNTIF(I90:I94,"&gt;0")</f>
        <v>5</v>
      </c>
      <c r="J89" s="47">
        <f>COUNTIF(J90:J94,"&gt;0")</f>
        <v>0</v>
      </c>
      <c r="K89" s="24"/>
      <c r="L89" s="48"/>
      <c r="M89" s="24"/>
      <c r="N89" s="24"/>
      <c r="O89" s="48"/>
      <c r="P89" s="25"/>
      <c r="Q89" s="20"/>
      <c r="R89" s="20"/>
      <c r="S89" s="25"/>
      <c r="T89" s="25"/>
      <c r="U89" s="25"/>
      <c r="V89" s="25"/>
      <c r="W89" s="25"/>
      <c r="X89" s="13"/>
      <c r="Y89" s="13"/>
    </row>
    <row r="90" spans="1:25" s="2" customFormat="1" ht="54" x14ac:dyDescent="0.25">
      <c r="A90" s="25">
        <f>IF(C90="","",COUNTA($C$6:C90))</f>
        <v>70</v>
      </c>
      <c r="B90" s="72" t="s">
        <v>81</v>
      </c>
      <c r="C90" s="33" t="s">
        <v>471</v>
      </c>
      <c r="D90" s="26" t="s">
        <v>472</v>
      </c>
      <c r="E90" s="25" t="s">
        <v>84</v>
      </c>
      <c r="F90" s="21">
        <v>15</v>
      </c>
      <c r="G90" s="21"/>
      <c r="H90" s="21">
        <v>2</v>
      </c>
      <c r="I90" s="50">
        <v>2</v>
      </c>
      <c r="J90" s="50" t="s">
        <v>70</v>
      </c>
      <c r="K90" s="79" t="s">
        <v>473</v>
      </c>
      <c r="L90" s="55" t="s">
        <v>474</v>
      </c>
      <c r="M90" s="33" t="s">
        <v>475</v>
      </c>
      <c r="N90" s="33"/>
      <c r="O90" s="88"/>
      <c r="P90" s="25" t="s">
        <v>79</v>
      </c>
      <c r="Q90" s="20" t="s">
        <v>476</v>
      </c>
      <c r="R90" s="96" t="s">
        <v>477</v>
      </c>
      <c r="S90" s="25" t="s">
        <v>79</v>
      </c>
      <c r="T90" s="25" t="s">
        <v>209</v>
      </c>
      <c r="U90" s="25">
        <v>1.2</v>
      </c>
      <c r="V90" s="25" t="s">
        <v>114</v>
      </c>
      <c r="W90" s="25"/>
      <c r="X90" s="25" t="s">
        <v>115</v>
      </c>
      <c r="Y90" s="13" t="s">
        <v>46</v>
      </c>
    </row>
    <row r="91" spans="1:25" s="2" customFormat="1" ht="43.2" x14ac:dyDescent="0.25">
      <c r="A91" s="25">
        <f>IF(C91="","",COUNTA($C$6:C91))</f>
        <v>71</v>
      </c>
      <c r="B91" s="25" t="s">
        <v>81</v>
      </c>
      <c r="C91" s="24" t="s">
        <v>478</v>
      </c>
      <c r="D91" s="26" t="s">
        <v>478</v>
      </c>
      <c r="E91" s="25" t="s">
        <v>166</v>
      </c>
      <c r="F91" s="21"/>
      <c r="G91" s="21"/>
      <c r="H91" s="21">
        <v>0.3</v>
      </c>
      <c r="I91" s="50">
        <v>12</v>
      </c>
      <c r="J91" s="50" t="s">
        <v>34</v>
      </c>
      <c r="K91" s="59" t="s">
        <v>479</v>
      </c>
      <c r="L91" s="55" t="s">
        <v>104</v>
      </c>
      <c r="M91" s="33" t="s">
        <v>475</v>
      </c>
      <c r="N91" s="33"/>
      <c r="O91" s="24"/>
      <c r="P91" s="25" t="s">
        <v>79</v>
      </c>
      <c r="Q91" s="20" t="s">
        <v>476</v>
      </c>
      <c r="R91" s="96" t="s">
        <v>480</v>
      </c>
      <c r="S91" s="25" t="s">
        <v>79</v>
      </c>
      <c r="T91" s="25" t="s">
        <v>58</v>
      </c>
      <c r="U91" s="25">
        <v>1.2</v>
      </c>
      <c r="V91" s="25" t="s">
        <v>114</v>
      </c>
      <c r="W91" s="25"/>
      <c r="X91" s="25" t="s">
        <v>115</v>
      </c>
      <c r="Y91" s="13"/>
    </row>
    <row r="92" spans="1:25" s="2" customFormat="1" ht="43.2" x14ac:dyDescent="0.25">
      <c r="A92" s="25">
        <f>IF(C92="","",COUNTA($C$6:C92))</f>
        <v>72</v>
      </c>
      <c r="B92" s="25" t="s">
        <v>81</v>
      </c>
      <c r="C92" s="24" t="s">
        <v>481</v>
      </c>
      <c r="D92" s="26" t="s">
        <v>482</v>
      </c>
      <c r="E92" s="25" t="s">
        <v>166</v>
      </c>
      <c r="F92" s="21">
        <v>20.399999999999999</v>
      </c>
      <c r="G92" s="21"/>
      <c r="H92" s="21">
        <v>12</v>
      </c>
      <c r="I92" s="50">
        <v>6</v>
      </c>
      <c r="J92" s="50" t="s">
        <v>34</v>
      </c>
      <c r="K92" s="59" t="s">
        <v>483</v>
      </c>
      <c r="L92" s="55" t="s">
        <v>484</v>
      </c>
      <c r="M92" s="33" t="s">
        <v>79</v>
      </c>
      <c r="N92" s="33"/>
      <c r="O92" s="24"/>
      <c r="P92" s="25" t="s">
        <v>485</v>
      </c>
      <c r="Q92" s="20" t="s">
        <v>486</v>
      </c>
      <c r="R92" s="96" t="s">
        <v>477</v>
      </c>
      <c r="S92" s="25" t="s">
        <v>79</v>
      </c>
      <c r="T92" s="25" t="s">
        <v>124</v>
      </c>
      <c r="U92" s="25">
        <v>1.5</v>
      </c>
      <c r="V92" s="25"/>
      <c r="W92" s="25"/>
      <c r="X92" s="25" t="s">
        <v>116</v>
      </c>
      <c r="Y92" s="13"/>
    </row>
    <row r="93" spans="1:25" s="2" customFormat="1" ht="43.2" x14ac:dyDescent="0.25">
      <c r="A93" s="25">
        <f>IF(C93="","",COUNTA($C$6:C93))</f>
        <v>73</v>
      </c>
      <c r="B93" s="25" t="s">
        <v>81</v>
      </c>
      <c r="C93" s="24" t="s">
        <v>487</v>
      </c>
      <c r="D93" s="26" t="s">
        <v>488</v>
      </c>
      <c r="E93" s="25" t="s">
        <v>166</v>
      </c>
      <c r="F93" s="21">
        <v>23.46</v>
      </c>
      <c r="G93" s="21"/>
      <c r="H93" s="21">
        <v>14</v>
      </c>
      <c r="I93" s="50">
        <v>6</v>
      </c>
      <c r="J93" s="50" t="s">
        <v>34</v>
      </c>
      <c r="K93" s="59" t="s">
        <v>483</v>
      </c>
      <c r="L93" s="55" t="s">
        <v>484</v>
      </c>
      <c r="M93" s="33" t="s">
        <v>79</v>
      </c>
      <c r="N93" s="33"/>
      <c r="O93" s="24"/>
      <c r="P93" s="25" t="s">
        <v>485</v>
      </c>
      <c r="Q93" s="20" t="s">
        <v>486</v>
      </c>
      <c r="R93" s="96" t="s">
        <v>477</v>
      </c>
      <c r="S93" s="25" t="s">
        <v>79</v>
      </c>
      <c r="T93" s="25" t="s">
        <v>124</v>
      </c>
      <c r="U93" s="25">
        <v>1.5</v>
      </c>
      <c r="V93" s="25"/>
      <c r="W93" s="25"/>
      <c r="X93" s="25" t="s">
        <v>116</v>
      </c>
      <c r="Y93" s="13"/>
    </row>
    <row r="94" spans="1:25" s="2" customFormat="1" ht="43.2" x14ac:dyDescent="0.25">
      <c r="A94" s="25">
        <f>IF(C94="","",COUNTA($C$6:C94))</f>
        <v>74</v>
      </c>
      <c r="B94" s="25" t="s">
        <v>81</v>
      </c>
      <c r="C94" s="24" t="s">
        <v>489</v>
      </c>
      <c r="D94" s="26" t="s">
        <v>490</v>
      </c>
      <c r="E94" s="25" t="s">
        <v>166</v>
      </c>
      <c r="F94" s="21">
        <v>58.14</v>
      </c>
      <c r="G94" s="21"/>
      <c r="H94" s="21">
        <v>38</v>
      </c>
      <c r="I94" s="50">
        <v>6</v>
      </c>
      <c r="J94" s="50" t="s">
        <v>34</v>
      </c>
      <c r="K94" s="33" t="s">
        <v>483</v>
      </c>
      <c r="L94" s="55" t="s">
        <v>484</v>
      </c>
      <c r="M94" s="33" t="s">
        <v>79</v>
      </c>
      <c r="N94" s="33"/>
      <c r="O94" s="24"/>
      <c r="P94" s="25" t="s">
        <v>485</v>
      </c>
      <c r="Q94" s="20" t="s">
        <v>486</v>
      </c>
      <c r="R94" s="96" t="s">
        <v>477</v>
      </c>
      <c r="S94" s="25" t="s">
        <v>79</v>
      </c>
      <c r="T94" s="25" t="s">
        <v>124</v>
      </c>
      <c r="U94" s="25">
        <v>1.5</v>
      </c>
      <c r="V94" s="25" t="s">
        <v>114</v>
      </c>
      <c r="W94" s="25"/>
      <c r="X94" s="25" t="s">
        <v>116</v>
      </c>
      <c r="Y94" s="13"/>
    </row>
    <row r="95" spans="1:25" s="2" customFormat="1" ht="10.8" x14ac:dyDescent="0.25">
      <c r="A95" s="140" t="s">
        <v>491</v>
      </c>
      <c r="B95" s="140"/>
      <c r="C95" s="140"/>
      <c r="D95" s="22">
        <f>COUNTA(C96:C102)</f>
        <v>7</v>
      </c>
      <c r="E95" s="24"/>
      <c r="F95" s="21">
        <f t="shared" ref="F95:H95" si="17">SUM(F96:F102)</f>
        <v>77.61</v>
      </c>
      <c r="G95" s="21">
        <f t="shared" si="17"/>
        <v>18</v>
      </c>
      <c r="H95" s="21">
        <f t="shared" si="17"/>
        <v>17</v>
      </c>
      <c r="I95" s="47">
        <f>COUNTIF(I96:I102,"&gt;0")</f>
        <v>1</v>
      </c>
      <c r="J95" s="47">
        <f>COUNTIF(J96:J102,"&gt;0")</f>
        <v>1</v>
      </c>
      <c r="K95" s="24"/>
      <c r="L95" s="48"/>
      <c r="M95" s="24"/>
      <c r="N95" s="24"/>
      <c r="O95" s="48"/>
      <c r="P95" s="25"/>
      <c r="Q95" s="20"/>
      <c r="R95" s="20"/>
      <c r="S95" s="25"/>
      <c r="T95" s="25"/>
      <c r="U95" s="25"/>
      <c r="V95" s="25"/>
      <c r="W95" s="25"/>
      <c r="X95" s="13"/>
      <c r="Y95" s="13"/>
    </row>
    <row r="96" spans="1:25" ht="32.4" x14ac:dyDescent="0.25">
      <c r="A96" s="25">
        <f>IF(C96="","",COUNTA($C$6:C96))</f>
        <v>75</v>
      </c>
      <c r="B96" s="25" t="s">
        <v>29</v>
      </c>
      <c r="C96" s="33" t="s">
        <v>492</v>
      </c>
      <c r="D96" s="24" t="s">
        <v>493</v>
      </c>
      <c r="E96" s="25" t="s">
        <v>494</v>
      </c>
      <c r="F96" s="21">
        <v>23</v>
      </c>
      <c r="G96" s="21">
        <v>18</v>
      </c>
      <c r="H96" s="21">
        <v>5</v>
      </c>
      <c r="I96" s="50" t="s">
        <v>33</v>
      </c>
      <c r="J96" s="50">
        <v>12</v>
      </c>
      <c r="K96" s="33" t="s">
        <v>57</v>
      </c>
      <c r="L96" s="48" t="s">
        <v>495</v>
      </c>
      <c r="M96" s="24" t="s">
        <v>496</v>
      </c>
      <c r="N96" s="24"/>
      <c r="O96" s="48" t="s">
        <v>497</v>
      </c>
      <c r="P96" s="25" t="s">
        <v>498</v>
      </c>
      <c r="Q96" s="20" t="s">
        <v>499</v>
      </c>
      <c r="R96" s="20" t="s">
        <v>208</v>
      </c>
      <c r="S96" s="25" t="s">
        <v>135</v>
      </c>
      <c r="T96" s="25" t="s">
        <v>209</v>
      </c>
      <c r="U96" s="25">
        <v>0.8</v>
      </c>
      <c r="V96" s="25" t="s">
        <v>114</v>
      </c>
      <c r="W96" s="25"/>
      <c r="X96" s="25" t="s">
        <v>115</v>
      </c>
      <c r="Y96" s="13" t="s">
        <v>57</v>
      </c>
    </row>
    <row r="97" spans="1:25" s="2" customFormat="1" ht="32.4" x14ac:dyDescent="0.25">
      <c r="A97" s="25">
        <f>IF(C97="","",COUNTA($C$6:C97))</f>
        <v>76</v>
      </c>
      <c r="B97" s="25" t="s">
        <v>81</v>
      </c>
      <c r="C97" s="59" t="s">
        <v>500</v>
      </c>
      <c r="D97" s="26" t="s">
        <v>501</v>
      </c>
      <c r="E97" s="25" t="s">
        <v>84</v>
      </c>
      <c r="F97" s="29">
        <v>15</v>
      </c>
      <c r="G97" s="21"/>
      <c r="H97" s="29">
        <v>12</v>
      </c>
      <c r="I97" s="50">
        <v>12</v>
      </c>
      <c r="J97" s="50" t="s">
        <v>70</v>
      </c>
      <c r="K97" s="24" t="s">
        <v>502</v>
      </c>
      <c r="L97" s="5" t="s">
        <v>503</v>
      </c>
      <c r="M97" s="24" t="s">
        <v>504</v>
      </c>
      <c r="N97" s="24"/>
      <c r="O97" s="48"/>
      <c r="P97" s="25" t="s">
        <v>505</v>
      </c>
      <c r="Q97" s="20" t="s">
        <v>506</v>
      </c>
      <c r="R97" s="20" t="s">
        <v>113</v>
      </c>
      <c r="S97" s="25" t="s">
        <v>135</v>
      </c>
      <c r="T97" s="25" t="s">
        <v>124</v>
      </c>
      <c r="U97" s="25">
        <v>1</v>
      </c>
      <c r="V97" s="25" t="s">
        <v>114</v>
      </c>
      <c r="W97" s="25"/>
      <c r="X97" s="25" t="s">
        <v>116</v>
      </c>
      <c r="Y97" s="13" t="s">
        <v>46</v>
      </c>
    </row>
    <row r="98" spans="1:25" ht="32.4" x14ac:dyDescent="0.25">
      <c r="A98" s="25">
        <f>IF(C98="","",COUNTA($C$6:C98))</f>
        <v>77</v>
      </c>
      <c r="B98" s="31" t="s">
        <v>174</v>
      </c>
      <c r="C98" s="33" t="s">
        <v>507</v>
      </c>
      <c r="D98" s="26" t="s">
        <v>508</v>
      </c>
      <c r="E98" s="25"/>
      <c r="F98" s="21">
        <v>0.5</v>
      </c>
      <c r="G98" s="21">
        <v>0</v>
      </c>
      <c r="H98" s="7"/>
      <c r="I98" s="62"/>
      <c r="J98" s="50"/>
      <c r="K98" s="24" t="s">
        <v>509</v>
      </c>
      <c r="L98" s="55" t="s">
        <v>233</v>
      </c>
      <c r="M98" s="24" t="s">
        <v>510</v>
      </c>
      <c r="N98" s="24" t="s">
        <v>511</v>
      </c>
      <c r="O98" s="48" t="s">
        <v>511</v>
      </c>
      <c r="P98" s="25" t="s">
        <v>512</v>
      </c>
      <c r="Q98" s="20" t="s">
        <v>513</v>
      </c>
      <c r="R98" s="20" t="s">
        <v>437</v>
      </c>
      <c r="S98" s="25" t="s">
        <v>135</v>
      </c>
      <c r="T98" s="25" t="s">
        <v>80</v>
      </c>
      <c r="U98" s="25"/>
      <c r="V98" s="25"/>
      <c r="W98" s="25"/>
      <c r="X98" s="13" t="s">
        <v>45</v>
      </c>
    </row>
    <row r="99" spans="1:25" ht="21.6" x14ac:dyDescent="0.25">
      <c r="A99" s="25">
        <f>IF(C99="","",COUNTA($C$6:C99))</f>
        <v>78</v>
      </c>
      <c r="B99" s="31" t="s">
        <v>174</v>
      </c>
      <c r="C99" s="79" t="s">
        <v>514</v>
      </c>
      <c r="D99" s="36" t="s">
        <v>515</v>
      </c>
      <c r="E99" s="31"/>
      <c r="F99" s="29">
        <v>1</v>
      </c>
      <c r="G99" s="29"/>
      <c r="H99" s="10"/>
      <c r="I99" s="89"/>
      <c r="J99" s="51"/>
      <c r="K99" s="28" t="s">
        <v>509</v>
      </c>
      <c r="L99" s="52"/>
      <c r="M99" s="28" t="s">
        <v>516</v>
      </c>
      <c r="N99" s="28"/>
      <c r="O99" s="52"/>
      <c r="P99" s="31" t="s">
        <v>135</v>
      </c>
      <c r="Q99" s="98" t="s">
        <v>517</v>
      </c>
      <c r="R99" s="20" t="s">
        <v>437</v>
      </c>
      <c r="S99" s="31" t="s">
        <v>135</v>
      </c>
      <c r="T99" s="31" t="s">
        <v>80</v>
      </c>
      <c r="U99" s="31"/>
      <c r="V99" s="31"/>
      <c r="W99" s="31"/>
      <c r="X99" s="70" t="s">
        <v>337</v>
      </c>
    </row>
    <row r="100" spans="1:25" ht="54" x14ac:dyDescent="0.25">
      <c r="A100" s="25">
        <f>IF(C100="","",COUNTA($C$6:C100))</f>
        <v>79</v>
      </c>
      <c r="B100" s="31" t="s">
        <v>174</v>
      </c>
      <c r="C100" s="79" t="s">
        <v>518</v>
      </c>
      <c r="D100" s="36" t="s">
        <v>519</v>
      </c>
      <c r="E100" s="31"/>
      <c r="F100" s="29">
        <v>17.61</v>
      </c>
      <c r="G100" s="29"/>
      <c r="H100" s="10"/>
      <c r="I100" s="89"/>
      <c r="J100" s="51"/>
      <c r="K100" s="28" t="s">
        <v>509</v>
      </c>
      <c r="L100" s="52"/>
      <c r="M100" s="28" t="s">
        <v>520</v>
      </c>
      <c r="N100" s="28"/>
      <c r="O100" s="52"/>
      <c r="P100" s="31" t="s">
        <v>135</v>
      </c>
      <c r="Q100" s="98" t="s">
        <v>517</v>
      </c>
      <c r="R100" s="20" t="s">
        <v>437</v>
      </c>
      <c r="S100" s="31" t="s">
        <v>135</v>
      </c>
      <c r="T100" s="31" t="s">
        <v>80</v>
      </c>
      <c r="U100" s="31"/>
      <c r="V100" s="31"/>
      <c r="W100" s="31"/>
      <c r="X100" s="70" t="s">
        <v>337</v>
      </c>
    </row>
    <row r="101" spans="1:25" ht="21.6" x14ac:dyDescent="0.25">
      <c r="A101" s="25">
        <f>IF(C101="","",COUNTA($C$6:C101))</f>
        <v>80</v>
      </c>
      <c r="B101" s="31" t="s">
        <v>174</v>
      </c>
      <c r="C101" s="79" t="s">
        <v>521</v>
      </c>
      <c r="D101" s="36" t="s">
        <v>522</v>
      </c>
      <c r="E101" s="31"/>
      <c r="F101" s="29">
        <v>20</v>
      </c>
      <c r="G101" s="29"/>
      <c r="H101" s="10"/>
      <c r="I101" s="89"/>
      <c r="J101" s="51"/>
      <c r="K101" s="28" t="s">
        <v>509</v>
      </c>
      <c r="L101" s="52"/>
      <c r="M101" s="28" t="s">
        <v>523</v>
      </c>
      <c r="N101" s="28"/>
      <c r="O101" s="52"/>
      <c r="P101" s="31" t="s">
        <v>135</v>
      </c>
      <c r="Q101" s="98" t="s">
        <v>517</v>
      </c>
      <c r="R101" s="20" t="s">
        <v>437</v>
      </c>
      <c r="S101" s="31" t="s">
        <v>135</v>
      </c>
      <c r="T101" s="31" t="s">
        <v>44</v>
      </c>
      <c r="U101" s="31"/>
      <c r="V101" s="31"/>
      <c r="W101" s="31"/>
      <c r="X101" s="70" t="s">
        <v>116</v>
      </c>
    </row>
    <row r="102" spans="1:25" s="2" customFormat="1" ht="32.4" x14ac:dyDescent="0.25">
      <c r="A102" s="25">
        <f>IF(C102="","",COUNTA($C$6:C102))</f>
        <v>81</v>
      </c>
      <c r="B102" s="25" t="s">
        <v>174</v>
      </c>
      <c r="C102" s="59" t="s">
        <v>524</v>
      </c>
      <c r="D102" s="26" t="s">
        <v>525</v>
      </c>
      <c r="E102" s="25"/>
      <c r="F102" s="21">
        <v>0.5</v>
      </c>
      <c r="G102" s="21"/>
      <c r="H102" s="21"/>
      <c r="I102" s="50"/>
      <c r="J102" s="50"/>
      <c r="K102" s="24" t="s">
        <v>509</v>
      </c>
      <c r="L102" s="5" t="s">
        <v>233</v>
      </c>
      <c r="M102" s="24" t="s">
        <v>526</v>
      </c>
      <c r="N102" s="24" t="s">
        <v>527</v>
      </c>
      <c r="O102" s="48" t="s">
        <v>527</v>
      </c>
      <c r="P102" s="25" t="s">
        <v>135</v>
      </c>
      <c r="Q102" s="98" t="s">
        <v>517</v>
      </c>
      <c r="R102" s="20" t="s">
        <v>437</v>
      </c>
      <c r="S102" s="25" t="s">
        <v>135</v>
      </c>
      <c r="T102" s="25" t="s">
        <v>80</v>
      </c>
      <c r="U102" s="25"/>
      <c r="V102" s="25"/>
      <c r="W102" s="25"/>
      <c r="X102" s="13" t="s">
        <v>337</v>
      </c>
      <c r="Y102" s="13"/>
    </row>
    <row r="103" spans="1:25" s="2" customFormat="1" x14ac:dyDescent="0.25">
      <c r="A103" s="140" t="s">
        <v>528</v>
      </c>
      <c r="B103" s="141"/>
      <c r="C103" s="141"/>
      <c r="D103" s="22">
        <f>COUNTA(C104:C135)</f>
        <v>32</v>
      </c>
      <c r="E103" s="24"/>
      <c r="F103" s="21">
        <f t="shared" ref="F103:H103" si="18">SUM(F104:F135)</f>
        <v>83.839999999999975</v>
      </c>
      <c r="G103" s="21">
        <f t="shared" si="18"/>
        <v>55.20000000000001</v>
      </c>
      <c r="H103" s="21">
        <f t="shared" si="18"/>
        <v>11.86</v>
      </c>
      <c r="I103" s="47">
        <f>COUNTIF(I104:I135,"&gt;0")</f>
        <v>14</v>
      </c>
      <c r="J103" s="47">
        <f>COUNTIF(J104:J135,"&gt;0")</f>
        <v>11</v>
      </c>
      <c r="K103" s="24"/>
      <c r="L103" s="48"/>
      <c r="M103" s="24"/>
      <c r="N103" s="24"/>
      <c r="O103" s="48"/>
      <c r="P103" s="25"/>
      <c r="Q103" s="20"/>
      <c r="R103" s="20"/>
      <c r="S103" s="25"/>
      <c r="T103" s="25"/>
      <c r="U103" s="25"/>
      <c r="V103" s="25"/>
      <c r="W103" s="25"/>
      <c r="X103" s="13"/>
      <c r="Y103" s="13"/>
    </row>
    <row r="104" spans="1:25" s="2" customFormat="1" ht="21.6" x14ac:dyDescent="0.25">
      <c r="A104" s="25">
        <f>IF(C104="","",COUNTA($C$6:C104))</f>
        <v>82</v>
      </c>
      <c r="B104" s="25" t="s">
        <v>29</v>
      </c>
      <c r="C104" s="24" t="s">
        <v>529</v>
      </c>
      <c r="D104" s="24" t="s">
        <v>530</v>
      </c>
      <c r="E104" s="25" t="s">
        <v>50</v>
      </c>
      <c r="F104" s="21">
        <v>2.2999999999999998</v>
      </c>
      <c r="G104" s="21">
        <v>2</v>
      </c>
      <c r="H104" s="21">
        <v>0.4</v>
      </c>
      <c r="I104" s="25" t="s">
        <v>33</v>
      </c>
      <c r="J104" s="62">
        <v>12</v>
      </c>
      <c r="K104" s="24" t="s">
        <v>57</v>
      </c>
      <c r="L104" s="63" t="s">
        <v>531</v>
      </c>
      <c r="M104" s="24" t="s">
        <v>532</v>
      </c>
      <c r="N104" s="24" t="s">
        <v>533</v>
      </c>
      <c r="O104" s="86"/>
      <c r="P104" s="25" t="s">
        <v>534</v>
      </c>
      <c r="Q104" s="20" t="s">
        <v>535</v>
      </c>
      <c r="R104" s="20" t="s">
        <v>536</v>
      </c>
      <c r="S104" s="25" t="s">
        <v>79</v>
      </c>
      <c r="T104" s="25" t="s">
        <v>44</v>
      </c>
      <c r="U104" s="25">
        <v>0.8</v>
      </c>
      <c r="V104" s="25"/>
      <c r="W104" s="25"/>
      <c r="X104" s="13" t="s">
        <v>45</v>
      </c>
      <c r="Y104" s="13" t="s">
        <v>57</v>
      </c>
    </row>
    <row r="105" spans="1:25" s="2" customFormat="1" ht="43.2" x14ac:dyDescent="0.25">
      <c r="A105" s="25">
        <f>IF(C105="","",COUNTA($C$6:C105))</f>
        <v>83</v>
      </c>
      <c r="B105" s="25" t="s">
        <v>29</v>
      </c>
      <c r="C105" s="24" t="s">
        <v>537</v>
      </c>
      <c r="D105" s="26" t="s">
        <v>538</v>
      </c>
      <c r="E105" s="25" t="s">
        <v>50</v>
      </c>
      <c r="F105" s="21">
        <v>0.5</v>
      </c>
      <c r="G105" s="21">
        <v>0.4</v>
      </c>
      <c r="H105" s="21">
        <v>0.1</v>
      </c>
      <c r="I105" s="25" t="s">
        <v>33</v>
      </c>
      <c r="J105" s="62">
        <v>3</v>
      </c>
      <c r="K105" s="24" t="s">
        <v>539</v>
      </c>
      <c r="L105" s="63" t="s">
        <v>540</v>
      </c>
      <c r="M105" s="24" t="s">
        <v>541</v>
      </c>
      <c r="N105" s="24" t="s">
        <v>542</v>
      </c>
      <c r="O105" s="86"/>
      <c r="P105" s="25" t="s">
        <v>534</v>
      </c>
      <c r="Q105" s="20" t="s">
        <v>535</v>
      </c>
      <c r="R105" s="20" t="s">
        <v>208</v>
      </c>
      <c r="S105" s="25" t="s">
        <v>79</v>
      </c>
      <c r="T105" s="25" t="s">
        <v>80</v>
      </c>
      <c r="U105" s="25">
        <v>0.8</v>
      </c>
      <c r="V105" s="25"/>
      <c r="W105" s="25"/>
      <c r="X105" s="25" t="s">
        <v>337</v>
      </c>
      <c r="Y105" s="13" t="s">
        <v>57</v>
      </c>
    </row>
    <row r="106" spans="1:25" s="2" customFormat="1" ht="43.2" x14ac:dyDescent="0.25">
      <c r="A106" s="25">
        <f>IF(C106="","",COUNTA($C$6:C106))</f>
        <v>84</v>
      </c>
      <c r="B106" s="25" t="s">
        <v>29</v>
      </c>
      <c r="C106" s="24" t="s">
        <v>543</v>
      </c>
      <c r="D106" s="26" t="s">
        <v>544</v>
      </c>
      <c r="E106" s="25" t="s">
        <v>50</v>
      </c>
      <c r="F106" s="21">
        <v>10</v>
      </c>
      <c r="G106" s="21">
        <v>9.8000000000000007</v>
      </c>
      <c r="H106" s="21">
        <v>0.2</v>
      </c>
      <c r="I106" s="25" t="s">
        <v>33</v>
      </c>
      <c r="J106" s="62">
        <v>8</v>
      </c>
      <c r="K106" s="24" t="s">
        <v>57</v>
      </c>
      <c r="L106" s="63" t="s">
        <v>545</v>
      </c>
      <c r="M106" s="24" t="s">
        <v>546</v>
      </c>
      <c r="N106" s="24" t="s">
        <v>547</v>
      </c>
      <c r="O106" s="86"/>
      <c r="P106" s="25" t="s">
        <v>548</v>
      </c>
      <c r="Q106" s="20" t="s">
        <v>549</v>
      </c>
      <c r="R106" s="20" t="s">
        <v>550</v>
      </c>
      <c r="S106" s="25" t="s">
        <v>79</v>
      </c>
      <c r="T106" s="25" t="s">
        <v>44</v>
      </c>
      <c r="U106" s="25">
        <v>0.8</v>
      </c>
      <c r="V106" s="25"/>
      <c r="W106" s="25"/>
      <c r="X106" s="25" t="s">
        <v>45</v>
      </c>
      <c r="Y106" s="13" t="s">
        <v>57</v>
      </c>
    </row>
    <row r="107" spans="1:25" s="2" customFormat="1" ht="43.2" x14ac:dyDescent="0.25">
      <c r="A107" s="25">
        <f>IF(C107="","",COUNTA($C$6:C107))</f>
        <v>85</v>
      </c>
      <c r="B107" s="25" t="s">
        <v>29</v>
      </c>
      <c r="C107" s="24" t="s">
        <v>551</v>
      </c>
      <c r="D107" s="26" t="s">
        <v>552</v>
      </c>
      <c r="E107" s="25" t="s">
        <v>354</v>
      </c>
      <c r="F107" s="21">
        <v>26</v>
      </c>
      <c r="G107" s="21">
        <v>28</v>
      </c>
      <c r="H107" s="21">
        <v>1</v>
      </c>
      <c r="I107" s="25" t="s">
        <v>33</v>
      </c>
      <c r="J107" s="62" t="s">
        <v>70</v>
      </c>
      <c r="K107" s="24" t="s">
        <v>553</v>
      </c>
      <c r="L107" s="63" t="s">
        <v>554</v>
      </c>
      <c r="M107" s="24" t="s">
        <v>555</v>
      </c>
      <c r="N107" s="24" t="s">
        <v>556</v>
      </c>
      <c r="O107" s="86"/>
      <c r="P107" s="25" t="s">
        <v>534</v>
      </c>
      <c r="Q107" s="20" t="s">
        <v>535</v>
      </c>
      <c r="R107" s="20" t="s">
        <v>550</v>
      </c>
      <c r="S107" s="25" t="s">
        <v>79</v>
      </c>
      <c r="T107" s="25" t="s">
        <v>44</v>
      </c>
      <c r="U107" s="25">
        <v>0.8</v>
      </c>
      <c r="V107" s="25"/>
      <c r="W107" s="25"/>
      <c r="X107" s="25" t="s">
        <v>45</v>
      </c>
      <c r="Y107" s="13" t="s">
        <v>46</v>
      </c>
    </row>
    <row r="108" spans="1:25" s="2" customFormat="1" ht="32.4" x14ac:dyDescent="0.25">
      <c r="A108" s="25">
        <f>IF(C108="","",COUNTA($C$6:C108))</f>
        <v>86</v>
      </c>
      <c r="B108" s="25" t="s">
        <v>29</v>
      </c>
      <c r="C108" s="24" t="s">
        <v>557</v>
      </c>
      <c r="D108" s="26" t="s">
        <v>558</v>
      </c>
      <c r="E108" s="25" t="s">
        <v>494</v>
      </c>
      <c r="F108" s="29">
        <v>15</v>
      </c>
      <c r="G108" s="29">
        <v>14.7</v>
      </c>
      <c r="H108" s="21">
        <v>0.3</v>
      </c>
      <c r="I108" s="25" t="s">
        <v>33</v>
      </c>
      <c r="J108" s="50">
        <v>6</v>
      </c>
      <c r="K108" s="24" t="s">
        <v>559</v>
      </c>
      <c r="L108" s="63" t="s">
        <v>560</v>
      </c>
      <c r="M108" s="24" t="s">
        <v>561</v>
      </c>
      <c r="N108" s="24" t="s">
        <v>562</v>
      </c>
      <c r="O108" s="86"/>
      <c r="P108" s="25" t="s">
        <v>534</v>
      </c>
      <c r="Q108" s="20" t="s">
        <v>535</v>
      </c>
      <c r="R108" s="20" t="s">
        <v>208</v>
      </c>
      <c r="S108" s="25" t="s">
        <v>79</v>
      </c>
      <c r="T108" s="25" t="s">
        <v>80</v>
      </c>
      <c r="U108" s="25">
        <v>0.8</v>
      </c>
      <c r="V108" s="25"/>
      <c r="W108" s="25"/>
      <c r="X108" s="25" t="s">
        <v>337</v>
      </c>
      <c r="Y108" s="13" t="s">
        <v>57</v>
      </c>
    </row>
    <row r="109" spans="1:25" ht="43.2" x14ac:dyDescent="0.25">
      <c r="A109" s="25">
        <f>IF(C109="","",COUNTA($C$6:C109))</f>
        <v>87</v>
      </c>
      <c r="B109" s="25" t="s">
        <v>29</v>
      </c>
      <c r="C109" s="33" t="s">
        <v>563</v>
      </c>
      <c r="D109" s="26" t="s">
        <v>564</v>
      </c>
      <c r="E109" s="25" t="s">
        <v>565</v>
      </c>
      <c r="F109" s="21">
        <v>1.5</v>
      </c>
      <c r="G109" s="21">
        <v>0.2</v>
      </c>
      <c r="H109" s="21">
        <v>0.6</v>
      </c>
      <c r="I109" s="25" t="s">
        <v>33</v>
      </c>
      <c r="J109" s="62" t="s">
        <v>70</v>
      </c>
      <c r="K109" s="33" t="s">
        <v>566</v>
      </c>
      <c r="L109" s="48" t="s">
        <v>567</v>
      </c>
      <c r="M109" s="24" t="s">
        <v>568</v>
      </c>
      <c r="N109" s="24" t="s">
        <v>569</v>
      </c>
      <c r="O109" s="48"/>
      <c r="P109" s="25" t="s">
        <v>534</v>
      </c>
      <c r="Q109" s="20" t="s">
        <v>535</v>
      </c>
      <c r="R109" s="20" t="s">
        <v>208</v>
      </c>
      <c r="S109" s="25" t="s">
        <v>79</v>
      </c>
      <c r="T109" s="25" t="s">
        <v>80</v>
      </c>
      <c r="U109" s="25">
        <v>0.8</v>
      </c>
      <c r="V109" s="25"/>
      <c r="W109" s="25"/>
      <c r="X109" s="25" t="s">
        <v>337</v>
      </c>
      <c r="Y109" s="13" t="s">
        <v>46</v>
      </c>
    </row>
    <row r="110" spans="1:25" ht="32.4" x14ac:dyDescent="0.25">
      <c r="A110" s="25">
        <f>IF(C110="","",COUNTA($C$6:C110))</f>
        <v>88</v>
      </c>
      <c r="B110" s="25" t="s">
        <v>29</v>
      </c>
      <c r="C110" s="33" t="s">
        <v>570</v>
      </c>
      <c r="D110" s="26" t="s">
        <v>571</v>
      </c>
      <c r="E110" s="25" t="s">
        <v>572</v>
      </c>
      <c r="F110" s="21">
        <v>0.5</v>
      </c>
      <c r="G110" s="21">
        <v>0.1</v>
      </c>
      <c r="H110" s="21">
        <v>0.4</v>
      </c>
      <c r="I110" s="25" t="s">
        <v>33</v>
      </c>
      <c r="J110" s="62">
        <v>12</v>
      </c>
      <c r="K110" s="33" t="s">
        <v>57</v>
      </c>
      <c r="L110" s="48" t="s">
        <v>573</v>
      </c>
      <c r="M110" s="24" t="s">
        <v>574</v>
      </c>
      <c r="N110" s="24" t="s">
        <v>575</v>
      </c>
      <c r="O110" s="48"/>
      <c r="P110" s="25" t="s">
        <v>534</v>
      </c>
      <c r="Q110" s="20" t="s">
        <v>535</v>
      </c>
      <c r="R110" s="20" t="s">
        <v>576</v>
      </c>
      <c r="S110" s="25" t="s">
        <v>79</v>
      </c>
      <c r="T110" s="25" t="s">
        <v>44</v>
      </c>
      <c r="U110" s="25">
        <v>0.8</v>
      </c>
      <c r="V110" s="25"/>
      <c r="W110" s="25"/>
      <c r="X110" s="25" t="s">
        <v>45</v>
      </c>
      <c r="Y110" s="13" t="s">
        <v>57</v>
      </c>
    </row>
    <row r="111" spans="1:25" ht="32.4" x14ac:dyDescent="0.25">
      <c r="A111" s="25">
        <f>IF(C111="","",COUNTA($C$6:C111))</f>
        <v>89</v>
      </c>
      <c r="B111" s="25" t="s">
        <v>81</v>
      </c>
      <c r="C111" s="33" t="s">
        <v>577</v>
      </c>
      <c r="D111" s="26" t="s">
        <v>578</v>
      </c>
      <c r="E111" s="25" t="s">
        <v>152</v>
      </c>
      <c r="F111" s="21">
        <v>0.3</v>
      </c>
      <c r="G111" s="21"/>
      <c r="H111" s="21">
        <v>0.3</v>
      </c>
      <c r="I111" s="50">
        <v>6</v>
      </c>
      <c r="J111" s="62">
        <v>12</v>
      </c>
      <c r="K111" s="33" t="s">
        <v>483</v>
      </c>
      <c r="L111" s="48" t="s">
        <v>579</v>
      </c>
      <c r="M111" s="24" t="s">
        <v>580</v>
      </c>
      <c r="N111" s="24" t="s">
        <v>581</v>
      </c>
      <c r="O111" s="48"/>
      <c r="P111" s="25" t="s">
        <v>582</v>
      </c>
      <c r="Q111" s="20" t="s">
        <v>549</v>
      </c>
      <c r="R111" s="20" t="s">
        <v>576</v>
      </c>
      <c r="S111" s="25" t="s">
        <v>79</v>
      </c>
      <c r="T111" s="25" t="s">
        <v>116</v>
      </c>
      <c r="U111" s="25">
        <v>1</v>
      </c>
      <c r="V111" s="25"/>
      <c r="W111" s="25"/>
      <c r="X111" s="25" t="s">
        <v>116</v>
      </c>
      <c r="Y111" s="13" t="s">
        <v>91</v>
      </c>
    </row>
    <row r="112" spans="1:25" ht="32.4" x14ac:dyDescent="0.25">
      <c r="A112" s="25">
        <f>IF(C112="","",COUNTA($C$6:C112))</f>
        <v>90</v>
      </c>
      <c r="B112" s="25" t="s">
        <v>81</v>
      </c>
      <c r="C112" s="33" t="s">
        <v>583</v>
      </c>
      <c r="D112" s="26" t="s">
        <v>584</v>
      </c>
      <c r="E112" s="25" t="s">
        <v>166</v>
      </c>
      <c r="F112" s="21">
        <v>3</v>
      </c>
      <c r="G112" s="21"/>
      <c r="H112" s="30">
        <v>0.5</v>
      </c>
      <c r="I112" s="50">
        <v>10</v>
      </c>
      <c r="J112" s="62" t="s">
        <v>34</v>
      </c>
      <c r="K112" s="33" t="s">
        <v>585</v>
      </c>
      <c r="L112" s="48" t="s">
        <v>586</v>
      </c>
      <c r="M112" s="24" t="s">
        <v>587</v>
      </c>
      <c r="N112" s="24" t="s">
        <v>588</v>
      </c>
      <c r="O112" s="48"/>
      <c r="P112" s="25" t="s">
        <v>534</v>
      </c>
      <c r="Q112" s="20" t="s">
        <v>535</v>
      </c>
      <c r="R112" s="20" t="s">
        <v>208</v>
      </c>
      <c r="S112" s="25" t="s">
        <v>79</v>
      </c>
      <c r="T112" s="25" t="s">
        <v>80</v>
      </c>
      <c r="U112" s="25">
        <v>1</v>
      </c>
      <c r="V112" s="25"/>
      <c r="W112" s="25"/>
      <c r="X112" s="25" t="s">
        <v>337</v>
      </c>
      <c r="Y112" s="13" t="s">
        <v>91</v>
      </c>
    </row>
    <row r="113" spans="1:25" ht="43.2" x14ac:dyDescent="0.25">
      <c r="A113" s="25">
        <f>IF(C113="","",COUNTA($C$6:C113))</f>
        <v>91</v>
      </c>
      <c r="B113" s="25" t="s">
        <v>81</v>
      </c>
      <c r="C113" s="33" t="s">
        <v>589</v>
      </c>
      <c r="D113" s="26" t="s">
        <v>590</v>
      </c>
      <c r="E113" s="25" t="s">
        <v>152</v>
      </c>
      <c r="F113" s="21">
        <v>0.1</v>
      </c>
      <c r="G113" s="21"/>
      <c r="H113" s="21">
        <v>0.1</v>
      </c>
      <c r="I113" s="50">
        <v>8</v>
      </c>
      <c r="J113" s="62">
        <v>12</v>
      </c>
      <c r="K113" s="33" t="s">
        <v>483</v>
      </c>
      <c r="L113" s="48" t="s">
        <v>586</v>
      </c>
      <c r="M113" s="24" t="s">
        <v>591</v>
      </c>
      <c r="N113" s="24"/>
      <c r="O113" s="48"/>
      <c r="P113" s="25" t="s">
        <v>534</v>
      </c>
      <c r="Q113" s="20" t="s">
        <v>535</v>
      </c>
      <c r="R113" s="20" t="s">
        <v>208</v>
      </c>
      <c r="S113" s="25" t="s">
        <v>79</v>
      </c>
      <c r="T113" s="25" t="s">
        <v>44</v>
      </c>
      <c r="U113" s="25">
        <v>1</v>
      </c>
      <c r="V113" s="25"/>
      <c r="W113" s="25"/>
      <c r="X113" s="25" t="s">
        <v>45</v>
      </c>
      <c r="Y113" s="13" t="s">
        <v>155</v>
      </c>
    </row>
    <row r="114" spans="1:25" ht="32.4" x14ac:dyDescent="0.25">
      <c r="A114" s="25">
        <f>IF(C114="","",COUNTA($C$6:C114))</f>
        <v>92</v>
      </c>
      <c r="B114" s="25" t="s">
        <v>81</v>
      </c>
      <c r="C114" s="33" t="s">
        <v>592</v>
      </c>
      <c r="D114" s="26" t="s">
        <v>593</v>
      </c>
      <c r="E114" s="25" t="s">
        <v>152</v>
      </c>
      <c r="F114" s="21">
        <v>0.26</v>
      </c>
      <c r="G114" s="21"/>
      <c r="H114" s="21">
        <v>0.26</v>
      </c>
      <c r="I114" s="50">
        <v>6</v>
      </c>
      <c r="J114" s="62">
        <v>12</v>
      </c>
      <c r="K114" s="33" t="s">
        <v>57</v>
      </c>
      <c r="L114" s="48" t="s">
        <v>594</v>
      </c>
      <c r="M114" s="24" t="s">
        <v>595</v>
      </c>
      <c r="N114" s="24" t="s">
        <v>596</v>
      </c>
      <c r="O114" s="48"/>
      <c r="P114" s="25" t="s">
        <v>534</v>
      </c>
      <c r="Q114" s="20" t="s">
        <v>535</v>
      </c>
      <c r="R114" s="20" t="s">
        <v>597</v>
      </c>
      <c r="S114" s="25" t="s">
        <v>79</v>
      </c>
      <c r="T114" s="25" t="s">
        <v>44</v>
      </c>
      <c r="U114" s="25">
        <v>1</v>
      </c>
      <c r="V114" s="25"/>
      <c r="W114" s="25"/>
      <c r="X114" s="25" t="s">
        <v>45</v>
      </c>
      <c r="Y114" s="13" t="s">
        <v>155</v>
      </c>
    </row>
    <row r="115" spans="1:25" ht="32.4" x14ac:dyDescent="0.25">
      <c r="A115" s="25">
        <f>IF(C115="","",COUNTA($C$6:C115))</f>
        <v>93</v>
      </c>
      <c r="B115" s="25" t="s">
        <v>81</v>
      </c>
      <c r="C115" s="33" t="s">
        <v>598</v>
      </c>
      <c r="D115" s="26" t="s">
        <v>599</v>
      </c>
      <c r="E115" s="25" t="s">
        <v>152</v>
      </c>
      <c r="F115" s="21">
        <v>0.6</v>
      </c>
      <c r="G115" s="21">
        <v>0</v>
      </c>
      <c r="H115" s="21">
        <v>0.6</v>
      </c>
      <c r="I115" s="50">
        <v>3</v>
      </c>
      <c r="J115" s="62">
        <v>12</v>
      </c>
      <c r="K115" s="33" t="s">
        <v>57</v>
      </c>
      <c r="L115" s="48" t="s">
        <v>594</v>
      </c>
      <c r="M115" s="24" t="s">
        <v>600</v>
      </c>
      <c r="N115" s="24" t="s">
        <v>601</v>
      </c>
      <c r="O115" s="48"/>
      <c r="P115" s="25" t="s">
        <v>534</v>
      </c>
      <c r="Q115" s="20" t="s">
        <v>535</v>
      </c>
      <c r="R115" s="20" t="s">
        <v>208</v>
      </c>
      <c r="S115" s="25" t="s">
        <v>79</v>
      </c>
      <c r="T115" s="25" t="s">
        <v>80</v>
      </c>
      <c r="U115" s="25">
        <v>1</v>
      </c>
      <c r="V115" s="25"/>
      <c r="W115" s="25"/>
      <c r="X115" s="25" t="s">
        <v>45</v>
      </c>
      <c r="Y115" s="13" t="s">
        <v>155</v>
      </c>
    </row>
    <row r="116" spans="1:25" ht="21.6" x14ac:dyDescent="0.25">
      <c r="A116" s="25">
        <f>IF(C116="","",COUNTA($C$6:C116))</f>
        <v>94</v>
      </c>
      <c r="B116" s="25" t="s">
        <v>81</v>
      </c>
      <c r="C116" s="33" t="s">
        <v>602</v>
      </c>
      <c r="D116" s="26" t="s">
        <v>603</v>
      </c>
      <c r="E116" s="25" t="s">
        <v>166</v>
      </c>
      <c r="F116" s="21">
        <v>2.7</v>
      </c>
      <c r="G116" s="21"/>
      <c r="H116" s="21">
        <v>0.8</v>
      </c>
      <c r="I116" s="50">
        <v>3</v>
      </c>
      <c r="J116" s="62" t="s">
        <v>34</v>
      </c>
      <c r="K116" s="33" t="s">
        <v>604</v>
      </c>
      <c r="L116" s="48" t="s">
        <v>586</v>
      </c>
      <c r="M116" s="24" t="s">
        <v>605</v>
      </c>
      <c r="N116" s="24"/>
      <c r="O116" s="48"/>
      <c r="P116" s="25" t="s">
        <v>534</v>
      </c>
      <c r="Q116" s="20" t="s">
        <v>535</v>
      </c>
      <c r="R116" s="20" t="s">
        <v>606</v>
      </c>
      <c r="S116" s="25" t="s">
        <v>79</v>
      </c>
      <c r="T116" s="25" t="s">
        <v>44</v>
      </c>
      <c r="U116" s="25">
        <v>1</v>
      </c>
      <c r="V116" s="25"/>
      <c r="W116" s="25"/>
      <c r="X116" s="25" t="s">
        <v>45</v>
      </c>
      <c r="Y116" s="13" t="s">
        <v>91</v>
      </c>
    </row>
    <row r="117" spans="1:25" ht="32.4" x14ac:dyDescent="0.25">
      <c r="A117" s="25">
        <f>IF(C117="","",COUNTA($C$6:C117))</f>
        <v>95</v>
      </c>
      <c r="B117" s="25" t="s">
        <v>81</v>
      </c>
      <c r="C117" s="33" t="s">
        <v>607</v>
      </c>
      <c r="D117" s="26" t="s">
        <v>608</v>
      </c>
      <c r="E117" s="25" t="s">
        <v>152</v>
      </c>
      <c r="F117" s="29">
        <v>1.1000000000000001</v>
      </c>
      <c r="G117" s="29"/>
      <c r="H117" s="29">
        <v>1.1000000000000001</v>
      </c>
      <c r="I117" s="50">
        <v>3</v>
      </c>
      <c r="J117" s="62">
        <v>12</v>
      </c>
      <c r="K117" s="33" t="s">
        <v>609</v>
      </c>
      <c r="L117" s="48" t="s">
        <v>610</v>
      </c>
      <c r="M117" s="24" t="s">
        <v>611</v>
      </c>
      <c r="N117" s="24"/>
      <c r="O117" s="48"/>
      <c r="P117" s="25" t="s">
        <v>582</v>
      </c>
      <c r="Q117" s="20" t="s">
        <v>549</v>
      </c>
      <c r="R117" s="20" t="s">
        <v>208</v>
      </c>
      <c r="S117" s="25" t="s">
        <v>79</v>
      </c>
      <c r="T117" s="25" t="s">
        <v>80</v>
      </c>
      <c r="U117" s="25">
        <v>1</v>
      </c>
      <c r="V117" s="25"/>
      <c r="W117" s="25"/>
      <c r="X117" s="25" t="s">
        <v>337</v>
      </c>
      <c r="Y117" s="13" t="s">
        <v>155</v>
      </c>
    </row>
    <row r="118" spans="1:25" ht="54" x14ac:dyDescent="0.25">
      <c r="A118" s="25">
        <f>IF(C118="","",COUNTA($C$6:C118))</f>
        <v>96</v>
      </c>
      <c r="B118" s="25" t="s">
        <v>81</v>
      </c>
      <c r="C118" s="33" t="s">
        <v>612</v>
      </c>
      <c r="D118" s="26" t="s">
        <v>613</v>
      </c>
      <c r="E118" s="25" t="s">
        <v>84</v>
      </c>
      <c r="F118" s="21">
        <v>1.5</v>
      </c>
      <c r="G118" s="21"/>
      <c r="H118" s="21">
        <v>0.5</v>
      </c>
      <c r="I118" s="50">
        <v>12</v>
      </c>
      <c r="J118" s="62" t="s">
        <v>70</v>
      </c>
      <c r="K118" s="33" t="s">
        <v>614</v>
      </c>
      <c r="L118" s="48" t="s">
        <v>586</v>
      </c>
      <c r="M118" s="24" t="s">
        <v>615</v>
      </c>
      <c r="N118" s="24"/>
      <c r="O118" s="48"/>
      <c r="P118" s="25" t="s">
        <v>534</v>
      </c>
      <c r="Q118" s="20" t="s">
        <v>535</v>
      </c>
      <c r="R118" s="20" t="s">
        <v>208</v>
      </c>
      <c r="S118" s="25" t="s">
        <v>79</v>
      </c>
      <c r="T118" s="25" t="s">
        <v>80</v>
      </c>
      <c r="U118" s="25">
        <v>1</v>
      </c>
      <c r="V118" s="25"/>
      <c r="W118" s="25"/>
      <c r="X118" s="25" t="s">
        <v>337</v>
      </c>
      <c r="Y118" s="13" t="s">
        <v>91</v>
      </c>
    </row>
    <row r="119" spans="1:25" ht="54" x14ac:dyDescent="0.25">
      <c r="A119" s="25">
        <f>IF(C119="","",COUNTA($C$6:C119))</f>
        <v>97</v>
      </c>
      <c r="B119" s="25" t="s">
        <v>81</v>
      </c>
      <c r="C119" s="33" t="s">
        <v>616</v>
      </c>
      <c r="D119" s="26" t="s">
        <v>617</v>
      </c>
      <c r="E119" s="25" t="s">
        <v>152</v>
      </c>
      <c r="F119" s="21">
        <v>2.8</v>
      </c>
      <c r="G119" s="21"/>
      <c r="H119" s="21">
        <v>2.8</v>
      </c>
      <c r="I119" s="50">
        <v>3</v>
      </c>
      <c r="J119" s="89">
        <v>12</v>
      </c>
      <c r="K119" s="33" t="s">
        <v>347</v>
      </c>
      <c r="L119" s="48" t="s">
        <v>618</v>
      </c>
      <c r="M119" s="24" t="s">
        <v>619</v>
      </c>
      <c r="N119" s="24" t="s">
        <v>620</v>
      </c>
      <c r="O119" s="48"/>
      <c r="P119" s="25" t="s">
        <v>534</v>
      </c>
      <c r="Q119" s="20" t="s">
        <v>535</v>
      </c>
      <c r="R119" s="20" t="s">
        <v>208</v>
      </c>
      <c r="S119" s="25" t="s">
        <v>79</v>
      </c>
      <c r="T119" s="25" t="s">
        <v>80</v>
      </c>
      <c r="U119" s="25">
        <v>1</v>
      </c>
      <c r="V119" s="25"/>
      <c r="W119" s="25"/>
      <c r="X119" s="25" t="s">
        <v>337</v>
      </c>
      <c r="Y119" s="13"/>
    </row>
    <row r="120" spans="1:25" s="2" customFormat="1" ht="21.6" x14ac:dyDescent="0.25">
      <c r="A120" s="25">
        <f>IF(C120="","",COUNTA($C$6:C120))</f>
        <v>98</v>
      </c>
      <c r="B120" s="25" t="s">
        <v>81</v>
      </c>
      <c r="C120" s="80" t="s">
        <v>621</v>
      </c>
      <c r="D120" s="26" t="s">
        <v>622</v>
      </c>
      <c r="E120" s="25" t="s">
        <v>166</v>
      </c>
      <c r="F120" s="21">
        <v>0.7</v>
      </c>
      <c r="G120" s="21"/>
      <c r="H120" s="29">
        <v>0.6</v>
      </c>
      <c r="I120" s="50">
        <v>3</v>
      </c>
      <c r="J120" s="62" t="s">
        <v>34</v>
      </c>
      <c r="K120" s="24" t="s">
        <v>566</v>
      </c>
      <c r="L120" s="24" t="s">
        <v>623</v>
      </c>
      <c r="M120" s="75" t="s">
        <v>624</v>
      </c>
      <c r="N120" s="75"/>
      <c r="O120" s="87"/>
      <c r="P120" s="25" t="s">
        <v>534</v>
      </c>
      <c r="Q120" s="20" t="s">
        <v>535</v>
      </c>
      <c r="R120" s="20" t="s">
        <v>208</v>
      </c>
      <c r="S120" s="25" t="s">
        <v>79</v>
      </c>
      <c r="T120" s="25" t="s">
        <v>80</v>
      </c>
      <c r="U120" s="25">
        <v>1</v>
      </c>
      <c r="V120" s="25"/>
      <c r="W120" s="25"/>
      <c r="X120" s="25" t="s">
        <v>337</v>
      </c>
      <c r="Y120" s="13"/>
    </row>
    <row r="121" spans="1:25" s="2" customFormat="1" ht="43.2" x14ac:dyDescent="0.25">
      <c r="A121" s="25">
        <f>IF(C121="","",COUNTA($C$6:C121))</f>
        <v>99</v>
      </c>
      <c r="B121" s="25" t="s">
        <v>81</v>
      </c>
      <c r="C121" s="33" t="s">
        <v>625</v>
      </c>
      <c r="D121" s="43" t="s">
        <v>626</v>
      </c>
      <c r="E121" s="25" t="s">
        <v>166</v>
      </c>
      <c r="F121" s="21">
        <v>0.55000000000000004</v>
      </c>
      <c r="G121" s="21"/>
      <c r="H121" s="21">
        <v>0.1</v>
      </c>
      <c r="I121" s="50">
        <v>11</v>
      </c>
      <c r="J121" s="62" t="s">
        <v>34</v>
      </c>
      <c r="K121" s="24" t="s">
        <v>627</v>
      </c>
      <c r="L121" s="48" t="s">
        <v>586</v>
      </c>
      <c r="M121" s="75" t="s">
        <v>628</v>
      </c>
      <c r="N121" s="75"/>
      <c r="O121" s="87"/>
      <c r="P121" s="25" t="s">
        <v>534</v>
      </c>
      <c r="Q121" s="20" t="s">
        <v>535</v>
      </c>
      <c r="R121" s="20" t="s">
        <v>208</v>
      </c>
      <c r="S121" s="25" t="s">
        <v>79</v>
      </c>
      <c r="T121" s="25" t="s">
        <v>80</v>
      </c>
      <c r="U121" s="25">
        <v>1</v>
      </c>
      <c r="V121" s="25"/>
      <c r="W121" s="25"/>
      <c r="X121" s="25" t="s">
        <v>337</v>
      </c>
      <c r="Y121" s="13"/>
    </row>
    <row r="122" spans="1:25" s="2" customFormat="1" ht="54" x14ac:dyDescent="0.25">
      <c r="A122" s="25">
        <f>IF(C122="","",COUNTA($C$6:C122))</f>
        <v>100</v>
      </c>
      <c r="B122" s="25" t="s">
        <v>81</v>
      </c>
      <c r="C122" s="33" t="s">
        <v>629</v>
      </c>
      <c r="D122" s="43" t="s">
        <v>630</v>
      </c>
      <c r="E122" s="25" t="s">
        <v>166</v>
      </c>
      <c r="F122" s="21">
        <v>0.33</v>
      </c>
      <c r="G122" s="21"/>
      <c r="H122" s="21">
        <v>0.1</v>
      </c>
      <c r="I122" s="50">
        <v>3</v>
      </c>
      <c r="J122" s="62" t="s">
        <v>34</v>
      </c>
      <c r="K122" s="24" t="s">
        <v>631</v>
      </c>
      <c r="L122" s="48" t="s">
        <v>632</v>
      </c>
      <c r="M122" s="75" t="s">
        <v>541</v>
      </c>
      <c r="N122" s="75" t="s">
        <v>542</v>
      </c>
      <c r="O122" s="87"/>
      <c r="P122" s="25" t="s">
        <v>534</v>
      </c>
      <c r="Q122" s="20" t="s">
        <v>535</v>
      </c>
      <c r="R122" s="20" t="s">
        <v>208</v>
      </c>
      <c r="S122" s="25" t="s">
        <v>79</v>
      </c>
      <c r="T122" s="25" t="s">
        <v>80</v>
      </c>
      <c r="U122" s="25">
        <v>1</v>
      </c>
      <c r="V122" s="25"/>
      <c r="W122" s="25"/>
      <c r="X122" s="25" t="s">
        <v>337</v>
      </c>
      <c r="Y122" s="13"/>
    </row>
    <row r="123" spans="1:25" s="8" customFormat="1" ht="32.4" x14ac:dyDescent="0.25">
      <c r="A123" s="31">
        <f>IF(C123="","",COUNTA($C$6:C123))</f>
        <v>101</v>
      </c>
      <c r="B123" s="31" t="s">
        <v>81</v>
      </c>
      <c r="C123" s="81" t="s">
        <v>633</v>
      </c>
      <c r="D123" s="36" t="s">
        <v>634</v>
      </c>
      <c r="E123" s="81" t="s">
        <v>108</v>
      </c>
      <c r="F123" s="82">
        <v>2.1</v>
      </c>
      <c r="G123" s="29"/>
      <c r="H123" s="29">
        <v>1</v>
      </c>
      <c r="I123" s="51">
        <v>12</v>
      </c>
      <c r="J123" s="89" t="s">
        <v>109</v>
      </c>
      <c r="K123" s="28" t="s">
        <v>627</v>
      </c>
      <c r="L123" s="28" t="s">
        <v>586</v>
      </c>
      <c r="M123" s="81" t="s">
        <v>635</v>
      </c>
      <c r="N123" s="81"/>
      <c r="O123" s="90"/>
      <c r="P123" s="31" t="s">
        <v>534</v>
      </c>
      <c r="Q123" s="98" t="s">
        <v>535</v>
      </c>
      <c r="R123" s="20" t="s">
        <v>208</v>
      </c>
      <c r="S123" s="31" t="s">
        <v>79</v>
      </c>
      <c r="T123" s="31" t="s">
        <v>80</v>
      </c>
      <c r="U123" s="25">
        <v>1</v>
      </c>
      <c r="V123" s="99"/>
      <c r="W123" s="100"/>
      <c r="X123" s="31" t="s">
        <v>337</v>
      </c>
      <c r="Y123" s="70"/>
    </row>
    <row r="124" spans="1:25" s="2" customFormat="1" ht="21.6" x14ac:dyDescent="0.25">
      <c r="A124" s="25">
        <f>IF(C124="","",COUNTA($C$6:C124))</f>
        <v>102</v>
      </c>
      <c r="B124" s="25" t="s">
        <v>81</v>
      </c>
      <c r="C124" s="33" t="s">
        <v>636</v>
      </c>
      <c r="D124" s="43" t="s">
        <v>637</v>
      </c>
      <c r="E124" s="25" t="s">
        <v>166</v>
      </c>
      <c r="F124" s="21">
        <v>0.3</v>
      </c>
      <c r="G124" s="21"/>
      <c r="H124" s="21">
        <v>0.1</v>
      </c>
      <c r="I124" s="50">
        <v>10</v>
      </c>
      <c r="J124" s="62" t="s">
        <v>34</v>
      </c>
      <c r="K124" s="24" t="s">
        <v>638</v>
      </c>
      <c r="L124" s="48" t="s">
        <v>233</v>
      </c>
      <c r="M124" s="75" t="s">
        <v>639</v>
      </c>
      <c r="N124" s="75" t="s">
        <v>640</v>
      </c>
      <c r="O124" s="87"/>
      <c r="P124" s="25" t="s">
        <v>534</v>
      </c>
      <c r="Q124" s="20" t="s">
        <v>535</v>
      </c>
      <c r="R124" s="20" t="s">
        <v>208</v>
      </c>
      <c r="S124" s="25" t="s">
        <v>79</v>
      </c>
      <c r="T124" s="25" t="s">
        <v>44</v>
      </c>
      <c r="U124" s="25">
        <v>1</v>
      </c>
      <c r="V124" s="25"/>
      <c r="W124" s="25"/>
      <c r="X124" s="25" t="s">
        <v>45</v>
      </c>
      <c r="Y124" s="13"/>
    </row>
    <row r="125" spans="1:25" s="9" customFormat="1" ht="21.6" x14ac:dyDescent="0.25">
      <c r="A125" s="25">
        <f>IF(C125="","",COUNTA($C$6:C125))</f>
        <v>103</v>
      </c>
      <c r="B125" s="25" t="s">
        <v>174</v>
      </c>
      <c r="C125" s="83" t="s">
        <v>641</v>
      </c>
      <c r="D125" s="26" t="s">
        <v>642</v>
      </c>
      <c r="E125" s="83"/>
      <c r="F125" s="84">
        <v>8</v>
      </c>
      <c r="G125" s="27"/>
      <c r="H125" s="27"/>
      <c r="I125" s="91"/>
      <c r="J125" s="62"/>
      <c r="K125" s="24"/>
      <c r="L125" s="24" t="s">
        <v>643</v>
      </c>
      <c r="M125" s="83" t="s">
        <v>644</v>
      </c>
      <c r="N125" s="83"/>
      <c r="O125" s="92"/>
      <c r="P125" s="25" t="s">
        <v>534</v>
      </c>
      <c r="Q125" s="20" t="s">
        <v>535</v>
      </c>
      <c r="R125" s="20" t="s">
        <v>550</v>
      </c>
      <c r="S125" s="101" t="s">
        <v>79</v>
      </c>
      <c r="T125" s="101" t="s">
        <v>44</v>
      </c>
      <c r="U125" s="101"/>
      <c r="V125" s="102"/>
      <c r="W125" s="103"/>
      <c r="X125" s="25" t="s">
        <v>45</v>
      </c>
      <c r="Y125" s="13" t="s">
        <v>91</v>
      </c>
    </row>
    <row r="126" spans="1:25" s="9" customFormat="1" ht="12.6" x14ac:dyDescent="0.25">
      <c r="A126" s="25">
        <f>IF(C126="","",COUNTA($C$6:C126))</f>
        <v>104</v>
      </c>
      <c r="B126" s="25" t="s">
        <v>174</v>
      </c>
      <c r="C126" s="83" t="s">
        <v>645</v>
      </c>
      <c r="D126" s="26" t="s">
        <v>646</v>
      </c>
      <c r="E126" s="83"/>
      <c r="F126" s="84">
        <v>2</v>
      </c>
      <c r="G126" s="27"/>
      <c r="H126" s="27"/>
      <c r="I126" s="91"/>
      <c r="J126" s="62"/>
      <c r="K126" s="24"/>
      <c r="L126" s="24" t="s">
        <v>586</v>
      </c>
      <c r="M126" s="83" t="s">
        <v>647</v>
      </c>
      <c r="N126" s="83"/>
      <c r="O126" s="92"/>
      <c r="P126" s="25" t="s">
        <v>534</v>
      </c>
      <c r="Q126" s="20" t="s">
        <v>535</v>
      </c>
      <c r="R126" s="20" t="s">
        <v>208</v>
      </c>
      <c r="S126" s="101" t="s">
        <v>79</v>
      </c>
      <c r="T126" s="101" t="s">
        <v>44</v>
      </c>
      <c r="U126" s="101"/>
      <c r="V126" s="102"/>
      <c r="W126" s="103"/>
      <c r="X126" s="25" t="s">
        <v>45</v>
      </c>
      <c r="Y126" s="13"/>
    </row>
    <row r="127" spans="1:25" s="9" customFormat="1" ht="43.2" x14ac:dyDescent="0.25">
      <c r="A127" s="25">
        <f>IF(C127="","",COUNTA($C$6:C127))</f>
        <v>105</v>
      </c>
      <c r="B127" s="25" t="s">
        <v>174</v>
      </c>
      <c r="C127" s="83" t="s">
        <v>648</v>
      </c>
      <c r="D127" s="26" t="s">
        <v>649</v>
      </c>
      <c r="E127" s="83"/>
      <c r="F127" s="84">
        <v>1.1000000000000001</v>
      </c>
      <c r="G127" s="27"/>
      <c r="H127" s="27"/>
      <c r="I127" s="91"/>
      <c r="J127" s="62"/>
      <c r="K127" s="24"/>
      <c r="L127" s="24" t="s">
        <v>586</v>
      </c>
      <c r="M127" s="83" t="s">
        <v>650</v>
      </c>
      <c r="N127" s="83"/>
      <c r="O127" s="92"/>
      <c r="P127" s="25" t="s">
        <v>534</v>
      </c>
      <c r="Q127" s="20" t="s">
        <v>535</v>
      </c>
      <c r="R127" s="20" t="s">
        <v>208</v>
      </c>
      <c r="S127" s="101" t="s">
        <v>79</v>
      </c>
      <c r="T127" s="101" t="s">
        <v>80</v>
      </c>
      <c r="U127" s="101"/>
      <c r="V127" s="102"/>
      <c r="W127" s="103"/>
      <c r="X127" s="104" t="s">
        <v>337</v>
      </c>
      <c r="Y127" s="106"/>
    </row>
    <row r="128" spans="1:25" ht="21.6" x14ac:dyDescent="0.25">
      <c r="A128" s="25">
        <f>IF(C128="","",COUNTA($C$6:C128))</f>
        <v>106</v>
      </c>
      <c r="B128" s="25" t="s">
        <v>174</v>
      </c>
      <c r="C128" s="33" t="s">
        <v>651</v>
      </c>
      <c r="D128" s="26" t="s">
        <v>652</v>
      </c>
      <c r="E128" s="24"/>
      <c r="F128" s="21"/>
      <c r="G128" s="21"/>
      <c r="H128" s="21"/>
      <c r="I128" s="25"/>
      <c r="J128" s="62"/>
      <c r="K128" s="24"/>
      <c r="L128" s="48" t="s">
        <v>586</v>
      </c>
      <c r="M128" s="28" t="s">
        <v>653</v>
      </c>
      <c r="N128" s="24"/>
      <c r="O128" s="48"/>
      <c r="P128" s="25" t="s">
        <v>654</v>
      </c>
      <c r="Q128" s="20" t="s">
        <v>655</v>
      </c>
      <c r="R128" s="20" t="s">
        <v>208</v>
      </c>
      <c r="S128" s="25" t="s">
        <v>79</v>
      </c>
      <c r="T128" s="25" t="s">
        <v>44</v>
      </c>
      <c r="U128" s="25"/>
      <c r="V128" s="25"/>
      <c r="W128" s="25"/>
      <c r="X128" s="13" t="s">
        <v>45</v>
      </c>
    </row>
    <row r="129" spans="1:25" ht="43.2" x14ac:dyDescent="0.25">
      <c r="A129" s="25">
        <f>IF(C129="","",COUNTA($C$6:C129))</f>
        <v>107</v>
      </c>
      <c r="B129" s="25" t="s">
        <v>174</v>
      </c>
      <c r="C129" s="33" t="s">
        <v>656</v>
      </c>
      <c r="D129" s="26" t="s">
        <v>657</v>
      </c>
      <c r="E129" s="24"/>
      <c r="F129" s="21"/>
      <c r="G129" s="21"/>
      <c r="H129" s="21"/>
      <c r="I129" s="50"/>
      <c r="J129" s="62"/>
      <c r="K129" s="24"/>
      <c r="L129" s="48" t="s">
        <v>586</v>
      </c>
      <c r="M129" s="28" t="s">
        <v>658</v>
      </c>
      <c r="N129" s="24"/>
      <c r="O129" s="87"/>
      <c r="P129" s="25" t="s">
        <v>534</v>
      </c>
      <c r="Q129" s="20" t="s">
        <v>535</v>
      </c>
      <c r="R129" s="20" t="s">
        <v>208</v>
      </c>
      <c r="S129" s="25" t="s">
        <v>79</v>
      </c>
      <c r="T129" s="25" t="s">
        <v>80</v>
      </c>
      <c r="U129" s="25"/>
      <c r="V129" s="25"/>
      <c r="W129" s="25"/>
      <c r="X129" s="25" t="s">
        <v>337</v>
      </c>
    </row>
    <row r="130" spans="1:25" ht="21.6" x14ac:dyDescent="0.25">
      <c r="A130" s="25">
        <f>IF(C130="","",COUNTA($C$6:C130))</f>
        <v>108</v>
      </c>
      <c r="B130" s="25" t="s">
        <v>174</v>
      </c>
      <c r="C130" s="33" t="s">
        <v>659</v>
      </c>
      <c r="D130" s="26" t="s">
        <v>660</v>
      </c>
      <c r="E130" s="24"/>
      <c r="F130" s="21"/>
      <c r="G130" s="21"/>
      <c r="H130" s="21"/>
      <c r="I130" s="50"/>
      <c r="J130" s="62"/>
      <c r="K130" s="24"/>
      <c r="L130" s="48" t="s">
        <v>661</v>
      </c>
      <c r="M130" s="28" t="s">
        <v>662</v>
      </c>
      <c r="N130" s="24"/>
      <c r="O130" s="48"/>
      <c r="P130" s="25" t="s">
        <v>534</v>
      </c>
      <c r="Q130" s="20" t="s">
        <v>535</v>
      </c>
      <c r="R130" s="20" t="s">
        <v>208</v>
      </c>
      <c r="S130" s="25" t="s">
        <v>79</v>
      </c>
      <c r="T130" s="25" t="s">
        <v>80</v>
      </c>
      <c r="U130" s="25"/>
      <c r="V130" s="25"/>
      <c r="W130" s="25"/>
      <c r="X130" s="25" t="s">
        <v>337</v>
      </c>
    </row>
    <row r="131" spans="1:25" s="2" customFormat="1" ht="21.6" x14ac:dyDescent="0.25">
      <c r="A131" s="25">
        <f>IF(C131="","",COUNTA($C$6:C131))</f>
        <v>109</v>
      </c>
      <c r="B131" s="25" t="s">
        <v>174</v>
      </c>
      <c r="C131" s="80" t="s">
        <v>663</v>
      </c>
      <c r="D131" s="43" t="s">
        <v>664</v>
      </c>
      <c r="E131" s="75"/>
      <c r="F131" s="21"/>
      <c r="G131" s="21"/>
      <c r="H131" s="21"/>
      <c r="I131" s="50"/>
      <c r="J131" s="62"/>
      <c r="K131" s="24"/>
      <c r="L131" s="24" t="s">
        <v>661</v>
      </c>
      <c r="M131" s="110" t="s">
        <v>665</v>
      </c>
      <c r="N131" s="75"/>
      <c r="O131" s="87"/>
      <c r="P131" s="25" t="s">
        <v>534</v>
      </c>
      <c r="Q131" s="20" t="s">
        <v>535</v>
      </c>
      <c r="R131" s="20" t="s">
        <v>208</v>
      </c>
      <c r="S131" s="25" t="s">
        <v>79</v>
      </c>
      <c r="T131" s="25" t="s">
        <v>80</v>
      </c>
      <c r="U131" s="25"/>
      <c r="V131" s="25"/>
      <c r="W131" s="25"/>
      <c r="X131" s="25" t="s">
        <v>337</v>
      </c>
      <c r="Y131" s="13"/>
    </row>
    <row r="132" spans="1:25" s="10" customFormat="1" ht="43.2" x14ac:dyDescent="0.25">
      <c r="A132" s="25">
        <f>IF(C132="","",COUNTA($C$6:C132))</f>
        <v>110</v>
      </c>
      <c r="B132" s="108" t="s">
        <v>174</v>
      </c>
      <c r="C132" s="79" t="s">
        <v>666</v>
      </c>
      <c r="D132" s="36" t="s">
        <v>667</v>
      </c>
      <c r="E132" s="28"/>
      <c r="F132" s="29">
        <v>0.6</v>
      </c>
      <c r="G132" s="29"/>
      <c r="H132" s="29"/>
      <c r="I132" s="31"/>
      <c r="J132" s="89"/>
      <c r="K132" s="28"/>
      <c r="L132" s="28"/>
      <c r="M132" s="28" t="s">
        <v>668</v>
      </c>
      <c r="N132" s="28"/>
      <c r="O132" s="52"/>
      <c r="P132" s="31" t="s">
        <v>534</v>
      </c>
      <c r="Q132" s="98" t="s">
        <v>535</v>
      </c>
      <c r="R132" s="20" t="s">
        <v>208</v>
      </c>
      <c r="S132" s="31" t="s">
        <v>79</v>
      </c>
      <c r="T132" s="31" t="s">
        <v>80</v>
      </c>
      <c r="U132" s="31"/>
      <c r="V132" s="31"/>
      <c r="W132" s="31"/>
      <c r="X132" s="31" t="s">
        <v>337</v>
      </c>
      <c r="Y132" s="121"/>
    </row>
    <row r="133" spans="1:25" s="6" customFormat="1" ht="21.6" x14ac:dyDescent="0.25">
      <c r="A133" s="25">
        <f>IF(C133="","",COUNTA($C$6:C133))</f>
        <v>111</v>
      </c>
      <c r="B133" s="109" t="s">
        <v>174</v>
      </c>
      <c r="C133" s="63" t="s">
        <v>669</v>
      </c>
      <c r="D133" s="26" t="s">
        <v>670</v>
      </c>
      <c r="E133" s="63"/>
      <c r="F133" s="78"/>
      <c r="G133" s="21"/>
      <c r="H133" s="21"/>
      <c r="I133" s="50"/>
      <c r="J133" s="62"/>
      <c r="K133" s="24"/>
      <c r="L133" s="24" t="s">
        <v>104</v>
      </c>
      <c r="M133" s="63" t="s">
        <v>541</v>
      </c>
      <c r="N133" s="63"/>
      <c r="O133" s="87"/>
      <c r="P133" s="25" t="s">
        <v>534</v>
      </c>
      <c r="Q133" s="20" t="s">
        <v>535</v>
      </c>
      <c r="R133" s="20" t="s">
        <v>208</v>
      </c>
      <c r="S133" s="25" t="s">
        <v>79</v>
      </c>
      <c r="T133" s="25" t="s">
        <v>80</v>
      </c>
      <c r="U133" s="25"/>
      <c r="V133" s="118"/>
      <c r="W133" s="94"/>
      <c r="X133" s="25" t="s">
        <v>337</v>
      </c>
      <c r="Y133" s="105"/>
    </row>
    <row r="134" spans="1:25" s="6" customFormat="1" ht="12.6" x14ac:dyDescent="0.25">
      <c r="A134" s="25">
        <f>IF(C134="","",COUNTA($C$6:C134))</f>
        <v>112</v>
      </c>
      <c r="B134" s="109" t="s">
        <v>174</v>
      </c>
      <c r="C134" s="63" t="s">
        <v>671</v>
      </c>
      <c r="D134" s="26" t="s">
        <v>670</v>
      </c>
      <c r="E134" s="63"/>
      <c r="F134" s="78"/>
      <c r="G134" s="21"/>
      <c r="H134" s="21"/>
      <c r="I134" s="50"/>
      <c r="J134" s="62"/>
      <c r="K134" s="24"/>
      <c r="L134" s="24" t="s">
        <v>104</v>
      </c>
      <c r="M134" s="63" t="s">
        <v>672</v>
      </c>
      <c r="N134" s="63"/>
      <c r="O134" s="87"/>
      <c r="P134" s="25" t="s">
        <v>534</v>
      </c>
      <c r="Q134" s="20" t="s">
        <v>535</v>
      </c>
      <c r="R134" s="20" t="s">
        <v>208</v>
      </c>
      <c r="S134" s="25" t="s">
        <v>79</v>
      </c>
      <c r="T134" s="25" t="s">
        <v>80</v>
      </c>
      <c r="U134" s="25"/>
      <c r="V134" s="118"/>
      <c r="W134" s="94"/>
      <c r="X134" s="25" t="s">
        <v>337</v>
      </c>
      <c r="Y134" s="105"/>
    </row>
    <row r="135" spans="1:25" s="8" customFormat="1" ht="21.6" x14ac:dyDescent="0.25">
      <c r="A135" s="25">
        <f>IF(C135="","",COUNTA($C$6:C135))</f>
        <v>113</v>
      </c>
      <c r="B135" s="108" t="s">
        <v>174</v>
      </c>
      <c r="C135" s="81" t="s">
        <v>673</v>
      </c>
      <c r="D135" s="36" t="s">
        <v>674</v>
      </c>
      <c r="E135" s="81"/>
      <c r="F135" s="82"/>
      <c r="G135" s="29"/>
      <c r="H135" s="29"/>
      <c r="I135" s="51"/>
      <c r="J135" s="89"/>
      <c r="K135" s="28"/>
      <c r="L135" s="28"/>
      <c r="M135" s="31" t="s">
        <v>675</v>
      </c>
      <c r="N135" s="31" t="s">
        <v>676</v>
      </c>
      <c r="O135" s="90"/>
      <c r="P135" s="31" t="s">
        <v>534</v>
      </c>
      <c r="Q135" s="98" t="s">
        <v>535</v>
      </c>
      <c r="R135" s="20" t="s">
        <v>208</v>
      </c>
      <c r="S135" s="31" t="s">
        <v>79</v>
      </c>
      <c r="T135" s="31" t="s">
        <v>80</v>
      </c>
      <c r="U135" s="31"/>
      <c r="V135" s="119"/>
      <c r="W135" s="100"/>
      <c r="X135" s="31" t="s">
        <v>337</v>
      </c>
      <c r="Y135" s="122"/>
    </row>
    <row r="136" spans="1:25" s="2" customFormat="1" ht="10.8" x14ac:dyDescent="0.25">
      <c r="A136" s="140" t="s">
        <v>677</v>
      </c>
      <c r="B136" s="140"/>
      <c r="C136" s="140"/>
      <c r="D136" s="22">
        <f>COUNTA(C137:C145)</f>
        <v>9</v>
      </c>
      <c r="E136" s="24"/>
      <c r="F136" s="21">
        <f t="shared" ref="F136:H136" si="19">SUM(F137:F145)</f>
        <v>60.3</v>
      </c>
      <c r="G136" s="21">
        <f t="shared" si="19"/>
        <v>3.1</v>
      </c>
      <c r="H136" s="21">
        <f t="shared" si="19"/>
        <v>6.3800000000000008</v>
      </c>
      <c r="I136" s="47">
        <f>COUNTIF(I137:I145,"&gt;0")</f>
        <v>5</v>
      </c>
      <c r="J136" s="47">
        <f>COUNTIF(J137:J145,"&gt;0")</f>
        <v>4</v>
      </c>
      <c r="K136" s="24"/>
      <c r="L136" s="48"/>
      <c r="M136" s="24"/>
      <c r="N136" s="24"/>
      <c r="O136" s="48"/>
      <c r="P136" s="25"/>
      <c r="Q136" s="20"/>
      <c r="R136" s="20"/>
      <c r="S136" s="25"/>
      <c r="T136" s="25"/>
      <c r="U136" s="25"/>
      <c r="V136" s="25"/>
      <c r="W136" s="25"/>
      <c r="X136" s="13"/>
      <c r="Y136" s="13"/>
    </row>
    <row r="137" spans="1:25" s="2" customFormat="1" ht="21.6" x14ac:dyDescent="0.25">
      <c r="A137" s="25">
        <f>IF(C137="","",COUNTA($C$6:C137))</f>
        <v>114</v>
      </c>
      <c r="B137" s="25" t="s">
        <v>29</v>
      </c>
      <c r="C137" s="24" t="s">
        <v>678</v>
      </c>
      <c r="D137" s="24" t="s">
        <v>679</v>
      </c>
      <c r="E137" s="25" t="s">
        <v>680</v>
      </c>
      <c r="F137" s="21">
        <v>7</v>
      </c>
      <c r="G137" s="29">
        <v>3</v>
      </c>
      <c r="H137" s="29">
        <v>3.6</v>
      </c>
      <c r="I137" s="25" t="s">
        <v>33</v>
      </c>
      <c r="J137" s="62" t="s">
        <v>34</v>
      </c>
      <c r="K137" s="28" t="s">
        <v>681</v>
      </c>
      <c r="L137" s="63" t="s">
        <v>682</v>
      </c>
      <c r="M137" s="24" t="s">
        <v>683</v>
      </c>
      <c r="N137" s="24" t="s">
        <v>684</v>
      </c>
      <c r="P137" s="64" t="s">
        <v>685</v>
      </c>
      <c r="Q137" s="20" t="s">
        <v>686</v>
      </c>
      <c r="R137" s="20" t="s">
        <v>42</v>
      </c>
      <c r="S137" s="25" t="s">
        <v>43</v>
      </c>
      <c r="T137" s="25" t="s">
        <v>44</v>
      </c>
      <c r="U137" s="25">
        <v>0.8</v>
      </c>
      <c r="V137" s="25"/>
      <c r="W137" s="25"/>
      <c r="X137" s="25" t="s">
        <v>45</v>
      </c>
      <c r="Y137" s="13" t="s">
        <v>46</v>
      </c>
    </row>
    <row r="138" spans="1:25" s="2" customFormat="1" ht="21.6" x14ac:dyDescent="0.25">
      <c r="A138" s="25">
        <f>IF(C138="","",COUNTA($C$6:C138))</f>
        <v>115</v>
      </c>
      <c r="B138" s="25" t="s">
        <v>29</v>
      </c>
      <c r="C138" s="24" t="s">
        <v>687</v>
      </c>
      <c r="D138" s="26" t="s">
        <v>688</v>
      </c>
      <c r="E138" s="25" t="s">
        <v>142</v>
      </c>
      <c r="F138" s="21">
        <v>0.45</v>
      </c>
      <c r="G138" s="21">
        <v>0.1</v>
      </c>
      <c r="H138" s="77">
        <v>0.35</v>
      </c>
      <c r="I138" s="111" t="s">
        <v>33</v>
      </c>
      <c r="J138" s="89" t="s">
        <v>34</v>
      </c>
      <c r="K138" s="28" t="s">
        <v>483</v>
      </c>
      <c r="L138" s="24" t="s">
        <v>366</v>
      </c>
      <c r="M138" s="24" t="s">
        <v>689</v>
      </c>
      <c r="N138" s="24" t="s">
        <v>690</v>
      </c>
      <c r="P138" s="112" t="s">
        <v>685</v>
      </c>
      <c r="Q138" s="20" t="s">
        <v>686</v>
      </c>
      <c r="R138" s="20" t="s">
        <v>278</v>
      </c>
      <c r="S138" s="25" t="s">
        <v>43</v>
      </c>
      <c r="T138" s="25" t="s">
        <v>80</v>
      </c>
      <c r="U138" s="25">
        <v>0.8</v>
      </c>
      <c r="V138" s="25"/>
      <c r="W138" s="5"/>
      <c r="X138" s="25" t="s">
        <v>337</v>
      </c>
      <c r="Y138" s="13" t="s">
        <v>57</v>
      </c>
    </row>
    <row r="139" spans="1:25" s="2" customFormat="1" ht="21.6" x14ac:dyDescent="0.25">
      <c r="A139" s="25">
        <f>IF(C139="","",COUNTA($C$6:C139))</f>
        <v>116</v>
      </c>
      <c r="B139" s="31" t="s">
        <v>81</v>
      </c>
      <c r="C139" s="24" t="s">
        <v>691</v>
      </c>
      <c r="D139" s="26" t="s">
        <v>692</v>
      </c>
      <c r="E139" s="25" t="s">
        <v>152</v>
      </c>
      <c r="F139" s="29">
        <v>0.9</v>
      </c>
      <c r="G139" s="29"/>
      <c r="H139" s="77">
        <v>0.9</v>
      </c>
      <c r="I139" s="51">
        <v>6</v>
      </c>
      <c r="J139" s="50">
        <v>12</v>
      </c>
      <c r="K139" s="24" t="s">
        <v>693</v>
      </c>
      <c r="L139" s="81" t="s">
        <v>694</v>
      </c>
      <c r="M139" s="24" t="s">
        <v>695</v>
      </c>
      <c r="N139" s="24" t="s">
        <v>696</v>
      </c>
      <c r="P139" s="64" t="s">
        <v>685</v>
      </c>
      <c r="Q139" s="20" t="s">
        <v>686</v>
      </c>
      <c r="R139" s="20" t="s">
        <v>278</v>
      </c>
      <c r="S139" s="25" t="s">
        <v>43</v>
      </c>
      <c r="T139" s="25" t="s">
        <v>80</v>
      </c>
      <c r="U139" s="25">
        <v>1</v>
      </c>
      <c r="V139" s="25"/>
      <c r="W139" s="25"/>
      <c r="X139" s="25" t="s">
        <v>337</v>
      </c>
      <c r="Y139" s="13" t="s">
        <v>57</v>
      </c>
    </row>
    <row r="140" spans="1:25" s="2" customFormat="1" ht="21.6" x14ac:dyDescent="0.25">
      <c r="A140" s="25">
        <f>IF(C140="","",COUNTA($C$6:C140))</f>
        <v>117</v>
      </c>
      <c r="B140" s="25" t="s">
        <v>81</v>
      </c>
      <c r="C140" s="24" t="s">
        <v>697</v>
      </c>
      <c r="D140" s="26" t="s">
        <v>698</v>
      </c>
      <c r="E140" s="25" t="s">
        <v>142</v>
      </c>
      <c r="F140" s="21">
        <v>0.8</v>
      </c>
      <c r="G140" s="21"/>
      <c r="H140" s="21">
        <v>0.8</v>
      </c>
      <c r="I140" s="50">
        <v>1</v>
      </c>
      <c r="J140" s="62">
        <v>12</v>
      </c>
      <c r="K140" s="28" t="s">
        <v>347</v>
      </c>
      <c r="L140" s="24" t="s">
        <v>699</v>
      </c>
      <c r="M140" s="24" t="s">
        <v>700</v>
      </c>
      <c r="N140" s="24" t="s">
        <v>701</v>
      </c>
      <c r="P140" s="112" t="s">
        <v>685</v>
      </c>
      <c r="Q140" s="20" t="s">
        <v>686</v>
      </c>
      <c r="R140" s="20" t="s">
        <v>278</v>
      </c>
      <c r="S140" s="25" t="s">
        <v>43</v>
      </c>
      <c r="T140" s="25" t="s">
        <v>80</v>
      </c>
      <c r="U140" s="25">
        <v>1</v>
      </c>
      <c r="V140" s="25"/>
      <c r="W140" s="25"/>
      <c r="X140" s="25" t="s">
        <v>337</v>
      </c>
      <c r="Y140" s="13" t="s">
        <v>155</v>
      </c>
    </row>
    <row r="141" spans="1:25" s="2" customFormat="1" ht="32.4" x14ac:dyDescent="0.25">
      <c r="A141" s="25">
        <f>IF(C141="","",COUNTA($C$6:C141))</f>
        <v>118</v>
      </c>
      <c r="B141" s="25" t="s">
        <v>81</v>
      </c>
      <c r="C141" s="24" t="s">
        <v>702</v>
      </c>
      <c r="D141" s="26" t="s">
        <v>703</v>
      </c>
      <c r="E141" s="31" t="s">
        <v>329</v>
      </c>
      <c r="F141" s="29">
        <v>0.35</v>
      </c>
      <c r="G141" s="21"/>
      <c r="H141" s="21">
        <v>0.23</v>
      </c>
      <c r="I141" s="51">
        <v>6</v>
      </c>
      <c r="J141" s="89" t="s">
        <v>34</v>
      </c>
      <c r="K141" s="24" t="s">
        <v>704</v>
      </c>
      <c r="L141" s="24" t="s">
        <v>366</v>
      </c>
      <c r="M141" s="24" t="s">
        <v>705</v>
      </c>
      <c r="N141" s="24" t="s">
        <v>706</v>
      </c>
      <c r="P141" s="112" t="s">
        <v>685</v>
      </c>
      <c r="Q141" s="20" t="s">
        <v>686</v>
      </c>
      <c r="R141" s="20" t="s">
        <v>278</v>
      </c>
      <c r="S141" s="25" t="s">
        <v>43</v>
      </c>
      <c r="T141" s="25" t="s">
        <v>44</v>
      </c>
      <c r="U141" s="25">
        <v>1</v>
      </c>
      <c r="V141" s="25"/>
      <c r="W141" s="25"/>
      <c r="X141" s="25" t="s">
        <v>45</v>
      </c>
      <c r="Y141" s="13" t="s">
        <v>155</v>
      </c>
    </row>
    <row r="142" spans="1:25" s="2" customFormat="1" ht="43.2" x14ac:dyDescent="0.25">
      <c r="A142" s="25">
        <f>IF(C142="","",COUNTA($C$6:C142))</f>
        <v>119</v>
      </c>
      <c r="B142" s="25" t="s">
        <v>81</v>
      </c>
      <c r="C142" s="24" t="s">
        <v>707</v>
      </c>
      <c r="D142" s="26" t="s">
        <v>708</v>
      </c>
      <c r="E142" s="25" t="s">
        <v>142</v>
      </c>
      <c r="F142" s="29">
        <v>0.25</v>
      </c>
      <c r="G142" s="29"/>
      <c r="H142" s="29">
        <v>0.25</v>
      </c>
      <c r="I142" s="50">
        <v>3</v>
      </c>
      <c r="J142" s="62">
        <v>12</v>
      </c>
      <c r="K142" s="24" t="s">
        <v>347</v>
      </c>
      <c r="L142" s="24" t="s">
        <v>366</v>
      </c>
      <c r="M142" s="24" t="s">
        <v>695</v>
      </c>
      <c r="N142" s="24" t="s">
        <v>709</v>
      </c>
      <c r="P142" s="112" t="s">
        <v>685</v>
      </c>
      <c r="Q142" s="20" t="s">
        <v>686</v>
      </c>
      <c r="R142" s="20" t="s">
        <v>278</v>
      </c>
      <c r="S142" s="25" t="s">
        <v>43</v>
      </c>
      <c r="T142" s="25" t="s">
        <v>80</v>
      </c>
      <c r="U142" s="25">
        <v>1</v>
      </c>
      <c r="V142" s="25"/>
      <c r="W142" s="25"/>
      <c r="X142" s="25" t="s">
        <v>337</v>
      </c>
      <c r="Y142" s="13" t="s">
        <v>155</v>
      </c>
    </row>
    <row r="143" spans="1:25" s="2" customFormat="1" ht="43.2" x14ac:dyDescent="0.25">
      <c r="A143" s="25">
        <f>IF(C143="","",COUNTA($C$6:C143))</f>
        <v>120</v>
      </c>
      <c r="B143" s="31" t="s">
        <v>81</v>
      </c>
      <c r="C143" s="28" t="s">
        <v>710</v>
      </c>
      <c r="D143" s="36" t="s">
        <v>711</v>
      </c>
      <c r="E143" s="31" t="s">
        <v>712</v>
      </c>
      <c r="F143" s="29">
        <v>0.25</v>
      </c>
      <c r="G143" s="29"/>
      <c r="H143" s="29">
        <v>0.25</v>
      </c>
      <c r="I143" s="51">
        <v>4</v>
      </c>
      <c r="J143" s="89">
        <v>8</v>
      </c>
      <c r="K143" s="28" t="s">
        <v>347</v>
      </c>
      <c r="L143" s="24"/>
      <c r="M143" s="28" t="s">
        <v>713</v>
      </c>
      <c r="N143" s="28"/>
      <c r="O143" s="4"/>
      <c r="P143" s="113" t="s">
        <v>685</v>
      </c>
      <c r="Q143" s="98" t="s">
        <v>686</v>
      </c>
      <c r="R143" s="20" t="s">
        <v>278</v>
      </c>
      <c r="S143" s="25" t="s">
        <v>43</v>
      </c>
      <c r="T143" s="25" t="s">
        <v>80</v>
      </c>
      <c r="U143" s="25">
        <v>1</v>
      </c>
      <c r="V143" s="25"/>
      <c r="W143" s="25"/>
      <c r="X143" s="25" t="s">
        <v>337</v>
      </c>
      <c r="Y143" s="13"/>
    </row>
    <row r="144" spans="1:25" s="2" customFormat="1" ht="21.6" x14ac:dyDescent="0.25">
      <c r="A144" s="25">
        <f>IF(C144="","",COUNTA($C$6:C144))</f>
        <v>121</v>
      </c>
      <c r="B144" s="31" t="s">
        <v>174</v>
      </c>
      <c r="C144" s="28" t="s">
        <v>714</v>
      </c>
      <c r="D144" s="36" t="s">
        <v>715</v>
      </c>
      <c r="E144" s="31" t="s">
        <v>166</v>
      </c>
      <c r="F144" s="29">
        <v>0.3</v>
      </c>
      <c r="G144" s="29"/>
      <c r="H144" s="29"/>
      <c r="I144" s="51"/>
      <c r="J144" s="89"/>
      <c r="K144" s="28" t="s">
        <v>716</v>
      </c>
      <c r="L144" s="24"/>
      <c r="M144" s="28" t="s">
        <v>717</v>
      </c>
      <c r="N144" s="28"/>
      <c r="O144" s="4"/>
      <c r="P144" s="113" t="s">
        <v>685</v>
      </c>
      <c r="Q144" s="98" t="s">
        <v>686</v>
      </c>
      <c r="R144" s="20" t="s">
        <v>278</v>
      </c>
      <c r="S144" s="25" t="s">
        <v>43</v>
      </c>
      <c r="T144" s="25" t="s">
        <v>80</v>
      </c>
      <c r="U144" s="25"/>
      <c r="V144" s="25"/>
      <c r="W144" s="25"/>
      <c r="X144" s="25" t="s">
        <v>337</v>
      </c>
      <c r="Y144" s="13"/>
    </row>
    <row r="145" spans="1:25" s="2" customFormat="1" ht="54" x14ac:dyDescent="0.25">
      <c r="A145" s="25">
        <f>IF(C145="","",COUNTA($C$6:C145))</f>
        <v>122</v>
      </c>
      <c r="B145" s="25" t="s">
        <v>174</v>
      </c>
      <c r="C145" s="24" t="s">
        <v>718</v>
      </c>
      <c r="D145" s="26" t="s">
        <v>719</v>
      </c>
      <c r="E145" s="25"/>
      <c r="F145" s="21">
        <v>50</v>
      </c>
      <c r="G145" s="21">
        <v>0</v>
      </c>
      <c r="H145" s="21">
        <v>0</v>
      </c>
      <c r="I145" s="50"/>
      <c r="J145" s="62"/>
      <c r="K145" s="24" t="s">
        <v>720</v>
      </c>
      <c r="L145" s="63" t="s">
        <v>721</v>
      </c>
      <c r="M145" s="24" t="s">
        <v>722</v>
      </c>
      <c r="N145" s="24" t="s">
        <v>723</v>
      </c>
      <c r="P145" s="64" t="s">
        <v>685</v>
      </c>
      <c r="Q145" s="20" t="s">
        <v>686</v>
      </c>
      <c r="R145" s="20" t="s">
        <v>278</v>
      </c>
      <c r="S145" s="25" t="s">
        <v>43</v>
      </c>
      <c r="T145" s="25" t="s">
        <v>44</v>
      </c>
      <c r="U145" s="25"/>
      <c r="V145" s="25"/>
      <c r="W145" s="25"/>
      <c r="X145" s="25" t="s">
        <v>45</v>
      </c>
      <c r="Y145" s="13"/>
    </row>
    <row r="146" spans="1:25" s="2" customFormat="1" x14ac:dyDescent="0.25">
      <c r="A146" s="140" t="s">
        <v>724</v>
      </c>
      <c r="B146" s="141"/>
      <c r="C146" s="141"/>
      <c r="D146" s="22">
        <f>COUNTA(C147:C156)</f>
        <v>10</v>
      </c>
      <c r="E146" s="24"/>
      <c r="F146" s="21">
        <f t="shared" ref="F146:H146" si="20">SUM(F147:F156)</f>
        <v>26.360000000000003</v>
      </c>
      <c r="G146" s="21">
        <f t="shared" si="20"/>
        <v>9.3490000000000002</v>
      </c>
      <c r="H146" s="21">
        <f t="shared" si="20"/>
        <v>4.9800000000000004</v>
      </c>
      <c r="I146" s="47">
        <f>COUNTIF(I147:I156,"&gt;0")</f>
        <v>4</v>
      </c>
      <c r="J146" s="47">
        <f>COUNTIF(J147:J156,"&gt;0")</f>
        <v>2</v>
      </c>
      <c r="K146" s="24"/>
      <c r="L146" s="48"/>
      <c r="M146" s="24"/>
      <c r="N146" s="24"/>
      <c r="O146" s="48"/>
      <c r="P146" s="25"/>
      <c r="Q146" s="20"/>
      <c r="R146" s="20"/>
      <c r="S146" s="25"/>
      <c r="T146" s="25"/>
      <c r="U146" s="25"/>
      <c r="V146" s="25"/>
      <c r="W146" s="25"/>
      <c r="X146" s="13"/>
      <c r="Y146" s="13"/>
    </row>
    <row r="147" spans="1:25" s="2" customFormat="1" ht="43.2" x14ac:dyDescent="0.25">
      <c r="A147" s="25">
        <f>IF(C147="","",COUNTA($C$6:C147))</f>
        <v>123</v>
      </c>
      <c r="B147" s="25" t="s">
        <v>29</v>
      </c>
      <c r="C147" s="24" t="s">
        <v>725</v>
      </c>
      <c r="D147" s="24" t="s">
        <v>726</v>
      </c>
      <c r="E147" s="25" t="s">
        <v>727</v>
      </c>
      <c r="F147" s="21">
        <v>5</v>
      </c>
      <c r="G147" s="21">
        <v>4.57</v>
      </c>
      <c r="H147" s="21">
        <v>0.5</v>
      </c>
      <c r="I147" s="25" t="s">
        <v>33</v>
      </c>
      <c r="J147" s="50" t="s">
        <v>70</v>
      </c>
      <c r="K147" s="24" t="s">
        <v>728</v>
      </c>
      <c r="L147" s="114" t="s">
        <v>729</v>
      </c>
      <c r="M147" s="24" t="s">
        <v>730</v>
      </c>
      <c r="N147" s="24" t="s">
        <v>731</v>
      </c>
      <c r="O147" s="86"/>
      <c r="P147" s="25" t="s">
        <v>732</v>
      </c>
      <c r="Q147" s="20" t="s">
        <v>733</v>
      </c>
      <c r="R147" s="20" t="s">
        <v>437</v>
      </c>
      <c r="S147" s="25" t="s">
        <v>135</v>
      </c>
      <c r="T147" s="25" t="s">
        <v>44</v>
      </c>
      <c r="U147" s="25">
        <v>0.8</v>
      </c>
      <c r="V147" s="25"/>
      <c r="W147" s="25"/>
      <c r="X147" s="25" t="s">
        <v>45</v>
      </c>
      <c r="Y147" s="13" t="s">
        <v>46</v>
      </c>
    </row>
    <row r="148" spans="1:25" s="2" customFormat="1" ht="54" x14ac:dyDescent="0.25">
      <c r="A148" s="25">
        <f>IF(C148="","",COUNTA($C$6:C148))</f>
        <v>124</v>
      </c>
      <c r="B148" s="25" t="s">
        <v>29</v>
      </c>
      <c r="C148" s="24" t="s">
        <v>734</v>
      </c>
      <c r="D148" s="26" t="s">
        <v>735</v>
      </c>
      <c r="E148" s="25" t="s">
        <v>565</v>
      </c>
      <c r="F148" s="29">
        <v>5.3</v>
      </c>
      <c r="G148" s="21">
        <v>1.6</v>
      </c>
      <c r="H148" s="29">
        <v>1</v>
      </c>
      <c r="I148" s="25" t="s">
        <v>33</v>
      </c>
      <c r="J148" s="50" t="s">
        <v>70</v>
      </c>
      <c r="K148" s="24" t="s">
        <v>736</v>
      </c>
      <c r="L148" s="114" t="s">
        <v>737</v>
      </c>
      <c r="M148" s="24" t="s">
        <v>738</v>
      </c>
      <c r="N148" s="24" t="s">
        <v>739</v>
      </c>
      <c r="O148" s="86"/>
      <c r="P148" s="25" t="s">
        <v>732</v>
      </c>
      <c r="Q148" s="20" t="s">
        <v>733</v>
      </c>
      <c r="R148" s="20" t="s">
        <v>437</v>
      </c>
      <c r="S148" s="25" t="s">
        <v>135</v>
      </c>
      <c r="T148" s="25" t="s">
        <v>80</v>
      </c>
      <c r="U148" s="25">
        <v>0.8</v>
      </c>
      <c r="V148" s="25"/>
      <c r="W148" s="25"/>
      <c r="X148" s="25" t="s">
        <v>337</v>
      </c>
      <c r="Y148" s="13" t="s">
        <v>46</v>
      </c>
    </row>
    <row r="149" spans="1:25" s="2" customFormat="1" ht="43.2" x14ac:dyDescent="0.25">
      <c r="A149" s="25">
        <f>IF(C149="","",COUNTA($C$6:C149))</f>
        <v>125</v>
      </c>
      <c r="B149" s="25" t="s">
        <v>29</v>
      </c>
      <c r="C149" s="24" t="s">
        <v>740</v>
      </c>
      <c r="D149" s="26" t="s">
        <v>741</v>
      </c>
      <c r="E149" s="25" t="s">
        <v>565</v>
      </c>
      <c r="F149" s="21">
        <v>3</v>
      </c>
      <c r="G149" s="21">
        <v>0.5</v>
      </c>
      <c r="H149" s="21">
        <v>0.5</v>
      </c>
      <c r="I149" s="50" t="s">
        <v>33</v>
      </c>
      <c r="J149" s="50" t="s">
        <v>70</v>
      </c>
      <c r="K149" s="24" t="s">
        <v>728</v>
      </c>
      <c r="L149" s="114" t="s">
        <v>742</v>
      </c>
      <c r="M149" s="24" t="s">
        <v>743</v>
      </c>
      <c r="N149" s="24" t="s">
        <v>744</v>
      </c>
      <c r="O149" s="86"/>
      <c r="P149" s="25" t="s">
        <v>732</v>
      </c>
      <c r="Q149" s="20" t="s">
        <v>733</v>
      </c>
      <c r="R149" s="20" t="s">
        <v>437</v>
      </c>
      <c r="S149" s="25" t="s">
        <v>135</v>
      </c>
      <c r="T149" s="25" t="s">
        <v>80</v>
      </c>
      <c r="U149" s="25">
        <v>0.8</v>
      </c>
      <c r="V149" s="25"/>
      <c r="W149" s="25"/>
      <c r="X149" s="25" t="s">
        <v>337</v>
      </c>
      <c r="Y149" s="13" t="s">
        <v>46</v>
      </c>
    </row>
    <row r="150" spans="1:25" s="2" customFormat="1" ht="21.6" x14ac:dyDescent="0.25">
      <c r="A150" s="25">
        <f>IF(C150="","",COUNTA($C$6:C150))</f>
        <v>126</v>
      </c>
      <c r="B150" s="25" t="s">
        <v>29</v>
      </c>
      <c r="C150" s="24" t="s">
        <v>745</v>
      </c>
      <c r="D150" s="26" t="s">
        <v>746</v>
      </c>
      <c r="E150" s="25" t="s">
        <v>142</v>
      </c>
      <c r="F150" s="21">
        <v>0.18</v>
      </c>
      <c r="G150" s="21">
        <v>0.1</v>
      </c>
      <c r="H150" s="21">
        <v>0.08</v>
      </c>
      <c r="I150" s="50" t="s">
        <v>33</v>
      </c>
      <c r="J150" s="50">
        <v>12</v>
      </c>
      <c r="K150" s="24" t="s">
        <v>57</v>
      </c>
      <c r="L150" s="114" t="s">
        <v>747</v>
      </c>
      <c r="M150" s="24" t="s">
        <v>748</v>
      </c>
      <c r="N150" s="24" t="s">
        <v>749</v>
      </c>
      <c r="O150" s="86"/>
      <c r="P150" s="25" t="s">
        <v>732</v>
      </c>
      <c r="Q150" s="20" t="s">
        <v>733</v>
      </c>
      <c r="R150" s="20" t="s">
        <v>437</v>
      </c>
      <c r="S150" s="25" t="s">
        <v>135</v>
      </c>
      <c r="T150" s="25" t="s">
        <v>80</v>
      </c>
      <c r="U150" s="25">
        <v>0.8</v>
      </c>
      <c r="V150" s="25"/>
      <c r="W150" s="25"/>
      <c r="X150" s="25" t="s">
        <v>337</v>
      </c>
      <c r="Y150" s="13"/>
    </row>
    <row r="151" spans="1:25" s="2" customFormat="1" ht="32.4" x14ac:dyDescent="0.25">
      <c r="A151" s="25">
        <f>IF(C151="","",COUNTA($C$6:C151))</f>
        <v>127</v>
      </c>
      <c r="B151" s="31" t="s">
        <v>29</v>
      </c>
      <c r="C151" s="28" t="s">
        <v>750</v>
      </c>
      <c r="D151" s="36" t="s">
        <v>751</v>
      </c>
      <c r="E151" s="31" t="s">
        <v>494</v>
      </c>
      <c r="F151" s="29">
        <v>3.5</v>
      </c>
      <c r="G151" s="29">
        <v>2.0699999999999998</v>
      </c>
      <c r="H151" s="29">
        <v>1.2</v>
      </c>
      <c r="I151" s="51" t="s">
        <v>752</v>
      </c>
      <c r="J151" s="51">
        <v>12</v>
      </c>
      <c r="K151" s="28" t="s">
        <v>57</v>
      </c>
      <c r="L151" s="114" t="s">
        <v>753</v>
      </c>
      <c r="M151" s="28" t="s">
        <v>754</v>
      </c>
      <c r="N151" s="24" t="s">
        <v>755</v>
      </c>
      <c r="O151" s="86"/>
      <c r="P151" s="25" t="s">
        <v>732</v>
      </c>
      <c r="Q151" s="20" t="s">
        <v>733</v>
      </c>
      <c r="R151" s="20" t="s">
        <v>437</v>
      </c>
      <c r="S151" s="25" t="s">
        <v>135</v>
      </c>
      <c r="T151" s="25" t="s">
        <v>44</v>
      </c>
      <c r="U151" s="25">
        <v>0.8</v>
      </c>
      <c r="V151" s="25"/>
      <c r="W151" s="25"/>
      <c r="X151" s="25" t="s">
        <v>337</v>
      </c>
      <c r="Y151" s="13"/>
    </row>
    <row r="152" spans="1:25" s="2" customFormat="1" ht="43.2" x14ac:dyDescent="0.25">
      <c r="A152" s="25">
        <f>IF(C152="","",COUNTA($C$6:C152))</f>
        <v>128</v>
      </c>
      <c r="B152" s="31" t="s">
        <v>29</v>
      </c>
      <c r="C152" s="28" t="s">
        <v>756</v>
      </c>
      <c r="D152" s="36" t="s">
        <v>757</v>
      </c>
      <c r="E152" s="31" t="s">
        <v>329</v>
      </c>
      <c r="F152" s="29">
        <v>0.8</v>
      </c>
      <c r="G152" s="29">
        <v>0.50900000000000001</v>
      </c>
      <c r="H152" s="29">
        <v>0.3</v>
      </c>
      <c r="I152" s="51" t="s">
        <v>752</v>
      </c>
      <c r="J152" s="51" t="s">
        <v>34</v>
      </c>
      <c r="K152" s="28" t="s">
        <v>758</v>
      </c>
      <c r="L152" s="114" t="s">
        <v>759</v>
      </c>
      <c r="M152" s="28" t="s">
        <v>760</v>
      </c>
      <c r="N152" s="24" t="s">
        <v>761</v>
      </c>
      <c r="O152" s="86"/>
      <c r="P152" s="25" t="s">
        <v>732</v>
      </c>
      <c r="Q152" s="20" t="s">
        <v>733</v>
      </c>
      <c r="R152" s="20" t="s">
        <v>437</v>
      </c>
      <c r="S152" s="25" t="s">
        <v>135</v>
      </c>
      <c r="T152" s="25" t="s">
        <v>80</v>
      </c>
      <c r="U152" s="25">
        <v>0.8</v>
      </c>
      <c r="V152" s="25"/>
      <c r="W152" s="25"/>
      <c r="X152" s="25" t="s">
        <v>337</v>
      </c>
      <c r="Y152" s="13"/>
    </row>
    <row r="153" spans="1:25" s="2" customFormat="1" ht="43.2" x14ac:dyDescent="0.25">
      <c r="A153" s="25">
        <f>IF(C153="","",COUNTA($C$6:C153))</f>
        <v>129</v>
      </c>
      <c r="B153" s="25" t="s">
        <v>81</v>
      </c>
      <c r="C153" s="24" t="s">
        <v>762</v>
      </c>
      <c r="D153" s="26" t="s">
        <v>763</v>
      </c>
      <c r="E153" s="25" t="s">
        <v>84</v>
      </c>
      <c r="F153" s="21">
        <v>0.48</v>
      </c>
      <c r="G153" s="21"/>
      <c r="H153" s="21">
        <v>0.1</v>
      </c>
      <c r="I153" s="50">
        <v>12</v>
      </c>
      <c r="J153" s="50" t="s">
        <v>70</v>
      </c>
      <c r="K153" s="24" t="s">
        <v>764</v>
      </c>
      <c r="L153" s="114" t="s">
        <v>753</v>
      </c>
      <c r="M153" s="24" t="s">
        <v>730</v>
      </c>
      <c r="N153" s="24" t="s">
        <v>755</v>
      </c>
      <c r="O153" s="86"/>
      <c r="P153" s="25" t="s">
        <v>732</v>
      </c>
      <c r="Q153" s="20" t="s">
        <v>733</v>
      </c>
      <c r="R153" s="20" t="s">
        <v>437</v>
      </c>
      <c r="S153" s="25" t="s">
        <v>135</v>
      </c>
      <c r="T153" s="25" t="s">
        <v>44</v>
      </c>
      <c r="U153" s="25">
        <v>1</v>
      </c>
      <c r="V153" s="25"/>
      <c r="W153" s="25"/>
      <c r="X153" s="25" t="s">
        <v>337</v>
      </c>
      <c r="Y153" s="13"/>
    </row>
    <row r="154" spans="1:25" s="2" customFormat="1" ht="21.6" x14ac:dyDescent="0.25">
      <c r="A154" s="25">
        <f>IF(C154="","",COUNTA($C$6:C154))</f>
        <v>130</v>
      </c>
      <c r="B154" s="25" t="s">
        <v>81</v>
      </c>
      <c r="C154" s="24" t="s">
        <v>765</v>
      </c>
      <c r="D154" s="26" t="s">
        <v>766</v>
      </c>
      <c r="E154" s="25" t="s">
        <v>84</v>
      </c>
      <c r="F154" s="21">
        <v>1.6</v>
      </c>
      <c r="G154" s="21"/>
      <c r="H154" s="21">
        <v>0.3</v>
      </c>
      <c r="I154" s="50">
        <v>12</v>
      </c>
      <c r="J154" s="50" t="s">
        <v>70</v>
      </c>
      <c r="K154" s="24" t="s">
        <v>764</v>
      </c>
      <c r="L154" s="114" t="s">
        <v>759</v>
      </c>
      <c r="M154" s="24" t="s">
        <v>767</v>
      </c>
      <c r="N154" s="24" t="s">
        <v>761</v>
      </c>
      <c r="O154" s="86"/>
      <c r="P154" s="25" t="s">
        <v>732</v>
      </c>
      <c r="Q154" s="20" t="s">
        <v>733</v>
      </c>
      <c r="R154" s="20" t="s">
        <v>437</v>
      </c>
      <c r="S154" s="25" t="s">
        <v>135</v>
      </c>
      <c r="T154" s="25" t="s">
        <v>80</v>
      </c>
      <c r="U154" s="25">
        <v>1</v>
      </c>
      <c r="V154" s="25"/>
      <c r="W154" s="25"/>
      <c r="X154" s="25" t="s">
        <v>337</v>
      </c>
      <c r="Y154" s="13"/>
    </row>
    <row r="155" spans="1:25" s="2" customFormat="1" ht="43.2" x14ac:dyDescent="0.25">
      <c r="A155" s="25">
        <f>IF(C155="","",COUNTA($C$6:C155))</f>
        <v>131</v>
      </c>
      <c r="B155" s="31" t="s">
        <v>81</v>
      </c>
      <c r="C155" s="24" t="s">
        <v>768</v>
      </c>
      <c r="D155" s="26" t="s">
        <v>769</v>
      </c>
      <c r="E155" s="25" t="s">
        <v>108</v>
      </c>
      <c r="F155" s="21">
        <v>5.5</v>
      </c>
      <c r="G155" s="21"/>
      <c r="H155" s="29">
        <v>0.5</v>
      </c>
      <c r="I155" s="51">
        <v>12</v>
      </c>
      <c r="J155" s="51" t="s">
        <v>109</v>
      </c>
      <c r="K155" s="28" t="s">
        <v>764</v>
      </c>
      <c r="L155" s="114" t="s">
        <v>770</v>
      </c>
      <c r="M155" s="24" t="s">
        <v>771</v>
      </c>
      <c r="N155" s="24"/>
      <c r="O155" s="86"/>
      <c r="P155" s="25" t="s">
        <v>732</v>
      </c>
      <c r="Q155" s="20" t="s">
        <v>733</v>
      </c>
      <c r="R155" s="20" t="s">
        <v>437</v>
      </c>
      <c r="S155" s="25" t="s">
        <v>135</v>
      </c>
      <c r="T155" s="25" t="s">
        <v>80</v>
      </c>
      <c r="U155" s="25">
        <v>1</v>
      </c>
      <c r="V155" s="25"/>
      <c r="W155" s="25"/>
      <c r="X155" s="25" t="s">
        <v>45</v>
      </c>
      <c r="Y155" s="13"/>
    </row>
    <row r="156" spans="1:25" s="2" customFormat="1" ht="54" x14ac:dyDescent="0.25">
      <c r="A156" s="25">
        <f>IF(C156="","",COUNTA($C$6:C156))</f>
        <v>132</v>
      </c>
      <c r="B156" s="31" t="s">
        <v>81</v>
      </c>
      <c r="C156" s="24" t="s">
        <v>772</v>
      </c>
      <c r="D156" s="26" t="s">
        <v>773</v>
      </c>
      <c r="E156" s="25" t="s">
        <v>84</v>
      </c>
      <c r="F156" s="21">
        <v>1</v>
      </c>
      <c r="G156" s="21"/>
      <c r="H156" s="29">
        <v>0.5</v>
      </c>
      <c r="I156" s="51">
        <v>12</v>
      </c>
      <c r="J156" s="51" t="s">
        <v>70</v>
      </c>
      <c r="K156" s="28" t="s">
        <v>764</v>
      </c>
      <c r="L156" s="114" t="s">
        <v>774</v>
      </c>
      <c r="M156" s="24" t="s">
        <v>775</v>
      </c>
      <c r="N156" s="24"/>
      <c r="O156" s="86"/>
      <c r="P156" s="25" t="s">
        <v>732</v>
      </c>
      <c r="Q156" s="20" t="s">
        <v>733</v>
      </c>
      <c r="R156" s="20" t="s">
        <v>437</v>
      </c>
      <c r="S156" s="25" t="s">
        <v>135</v>
      </c>
      <c r="T156" s="25" t="s">
        <v>80</v>
      </c>
      <c r="U156" s="25">
        <v>1</v>
      </c>
      <c r="V156" s="25"/>
      <c r="W156" s="25"/>
      <c r="X156" s="25" t="s">
        <v>45</v>
      </c>
      <c r="Y156" s="13"/>
    </row>
    <row r="157" spans="1:25" s="2" customFormat="1" ht="10.8" x14ac:dyDescent="0.25">
      <c r="A157" s="140" t="s">
        <v>776</v>
      </c>
      <c r="B157" s="140"/>
      <c r="C157" s="140"/>
      <c r="D157" s="22">
        <f>COUNTA(C158:C194)</f>
        <v>37</v>
      </c>
      <c r="E157" s="24"/>
      <c r="F157" s="21">
        <f t="shared" ref="F157:H157" si="21">SUM(F158:F194)</f>
        <v>362.24199999999996</v>
      </c>
      <c r="G157" s="21">
        <f t="shared" si="21"/>
        <v>51.111599999999989</v>
      </c>
      <c r="H157" s="21">
        <f t="shared" si="21"/>
        <v>52.7</v>
      </c>
      <c r="I157" s="47">
        <f>COUNTIF(I158:I194,"&gt;0")</f>
        <v>5</v>
      </c>
      <c r="J157" s="47">
        <f>COUNTIF(J158:J194,"&gt;0")</f>
        <v>7</v>
      </c>
      <c r="K157" s="24"/>
      <c r="L157" s="48"/>
      <c r="M157" s="24"/>
      <c r="N157" s="24"/>
      <c r="O157" s="48"/>
      <c r="P157" s="25"/>
      <c r="Q157" s="20"/>
      <c r="R157" s="20"/>
      <c r="S157" s="25"/>
      <c r="T157" s="25"/>
      <c r="U157" s="25"/>
      <c r="V157" s="25"/>
      <c r="W157" s="25"/>
      <c r="X157" s="13"/>
      <c r="Y157" s="13"/>
    </row>
    <row r="158" spans="1:25" s="2" customFormat="1" ht="32.4" x14ac:dyDescent="0.25">
      <c r="A158" s="25">
        <f>IF(C158="","",COUNTA($C$6:C158))</f>
        <v>133</v>
      </c>
      <c r="B158" s="25" t="s">
        <v>29</v>
      </c>
      <c r="C158" s="24" t="s">
        <v>777</v>
      </c>
      <c r="D158" s="24" t="s">
        <v>778</v>
      </c>
      <c r="E158" s="25" t="s">
        <v>494</v>
      </c>
      <c r="F158" s="40">
        <v>30.1</v>
      </c>
      <c r="G158" s="21">
        <v>15.8696</v>
      </c>
      <c r="H158" s="29">
        <v>14.23</v>
      </c>
      <c r="I158" s="50" t="s">
        <v>33</v>
      </c>
      <c r="J158" s="50">
        <v>12</v>
      </c>
      <c r="K158" s="24" t="s">
        <v>779</v>
      </c>
      <c r="L158" s="63" t="s">
        <v>780</v>
      </c>
      <c r="M158" s="24" t="s">
        <v>781</v>
      </c>
      <c r="N158" s="24"/>
      <c r="O158" s="86" t="s">
        <v>782</v>
      </c>
      <c r="P158" s="25" t="s">
        <v>783</v>
      </c>
      <c r="Q158" s="20" t="s">
        <v>784</v>
      </c>
      <c r="R158" s="20" t="s">
        <v>1137</v>
      </c>
      <c r="S158" s="25" t="s">
        <v>224</v>
      </c>
      <c r="T158" s="25" t="s">
        <v>44</v>
      </c>
      <c r="U158" s="25">
        <v>0.8</v>
      </c>
      <c r="V158" s="25"/>
      <c r="W158" s="25"/>
      <c r="X158" s="25" t="s">
        <v>45</v>
      </c>
      <c r="Y158" s="13" t="s">
        <v>57</v>
      </c>
    </row>
    <row r="159" spans="1:25" s="2" customFormat="1" ht="32.4" x14ac:dyDescent="0.25">
      <c r="A159" s="25">
        <f>IF(C159="","",COUNTA($C$6:C159))</f>
        <v>134</v>
      </c>
      <c r="B159" s="25" t="s">
        <v>29</v>
      </c>
      <c r="C159" s="24" t="s">
        <v>785</v>
      </c>
      <c r="D159" s="26" t="s">
        <v>786</v>
      </c>
      <c r="E159" s="25" t="s">
        <v>565</v>
      </c>
      <c r="F159" s="21">
        <v>16.28</v>
      </c>
      <c r="G159" s="21">
        <v>4.5</v>
      </c>
      <c r="H159" s="27">
        <v>5.5</v>
      </c>
      <c r="I159" s="50" t="s">
        <v>33</v>
      </c>
      <c r="J159" s="25" t="s">
        <v>70</v>
      </c>
      <c r="K159" s="28" t="s">
        <v>787</v>
      </c>
      <c r="L159" s="63" t="s">
        <v>788</v>
      </c>
      <c r="M159" s="24" t="s">
        <v>781</v>
      </c>
      <c r="N159" s="24"/>
      <c r="O159" s="86" t="s">
        <v>782</v>
      </c>
      <c r="P159" s="25" t="s">
        <v>783</v>
      </c>
      <c r="Q159" s="20" t="s">
        <v>784</v>
      </c>
      <c r="R159" s="20" t="s">
        <v>1137</v>
      </c>
      <c r="S159" s="25" t="s">
        <v>224</v>
      </c>
      <c r="T159" s="25" t="s">
        <v>44</v>
      </c>
      <c r="U159" s="25">
        <v>0.8</v>
      </c>
      <c r="V159" s="25"/>
      <c r="W159" s="25"/>
      <c r="X159" s="25" t="s">
        <v>45</v>
      </c>
      <c r="Y159" s="13" t="s">
        <v>46</v>
      </c>
    </row>
    <row r="160" spans="1:25" s="2" customFormat="1" ht="32.4" x14ac:dyDescent="0.25">
      <c r="A160" s="25">
        <f>IF(C160="","",COUNTA($C$6:C160))</f>
        <v>135</v>
      </c>
      <c r="B160" s="25" t="s">
        <v>29</v>
      </c>
      <c r="C160" s="24" t="s">
        <v>789</v>
      </c>
      <c r="D160" s="26" t="s">
        <v>790</v>
      </c>
      <c r="E160" s="25" t="s">
        <v>791</v>
      </c>
      <c r="F160" s="21">
        <v>1.04</v>
      </c>
      <c r="G160" s="29">
        <v>0.5</v>
      </c>
      <c r="H160" s="21">
        <v>0.4</v>
      </c>
      <c r="I160" s="50" t="s">
        <v>33</v>
      </c>
      <c r="J160" s="51">
        <v>12</v>
      </c>
      <c r="K160" s="24" t="s">
        <v>792</v>
      </c>
      <c r="L160" s="63" t="s">
        <v>793</v>
      </c>
      <c r="M160" s="24" t="s">
        <v>794</v>
      </c>
      <c r="N160" s="24"/>
      <c r="O160" s="115" t="s">
        <v>795</v>
      </c>
      <c r="P160" s="25" t="s">
        <v>783</v>
      </c>
      <c r="Q160" s="20" t="s">
        <v>796</v>
      </c>
      <c r="R160" s="20" t="s">
        <v>797</v>
      </c>
      <c r="S160" s="25" t="s">
        <v>224</v>
      </c>
      <c r="T160" s="25" t="s">
        <v>209</v>
      </c>
      <c r="U160" s="25">
        <v>0.8</v>
      </c>
      <c r="V160" s="25" t="s">
        <v>114</v>
      </c>
      <c r="W160" s="25"/>
      <c r="X160" s="25" t="s">
        <v>115</v>
      </c>
      <c r="Y160" s="13" t="s">
        <v>57</v>
      </c>
    </row>
    <row r="161" spans="1:25" s="2" customFormat="1" ht="54" x14ac:dyDescent="0.25">
      <c r="A161" s="25">
        <f>IF(C161="","",COUNTA($C$6:C161))</f>
        <v>136</v>
      </c>
      <c r="B161" s="25" t="s">
        <v>29</v>
      </c>
      <c r="C161" s="24" t="s">
        <v>798</v>
      </c>
      <c r="D161" s="26" t="s">
        <v>799</v>
      </c>
      <c r="E161" s="25" t="s">
        <v>50</v>
      </c>
      <c r="F161" s="21">
        <v>0.63</v>
      </c>
      <c r="G161" s="21">
        <v>0.56000000000000005</v>
      </c>
      <c r="H161" s="21">
        <v>7.0000000000000007E-2</v>
      </c>
      <c r="I161" s="50" t="s">
        <v>33</v>
      </c>
      <c r="J161" s="51">
        <v>12</v>
      </c>
      <c r="K161" s="24" t="s">
        <v>800</v>
      </c>
      <c r="L161" s="5" t="s">
        <v>801</v>
      </c>
      <c r="M161" s="24" t="s">
        <v>802</v>
      </c>
      <c r="N161" s="24" t="s">
        <v>803</v>
      </c>
      <c r="O161" s="48" t="s">
        <v>804</v>
      </c>
      <c r="P161" s="25" t="s">
        <v>224</v>
      </c>
      <c r="Q161" s="20" t="s">
        <v>805</v>
      </c>
      <c r="R161" s="20" t="s">
        <v>797</v>
      </c>
      <c r="S161" s="25" t="s">
        <v>224</v>
      </c>
      <c r="T161" s="25" t="s">
        <v>58</v>
      </c>
      <c r="U161" s="25">
        <v>0.8</v>
      </c>
      <c r="V161" s="25" t="s">
        <v>114</v>
      </c>
      <c r="W161" s="25"/>
      <c r="X161" s="25" t="s">
        <v>115</v>
      </c>
      <c r="Y161" s="13" t="s">
        <v>57</v>
      </c>
    </row>
    <row r="162" spans="1:25" s="2" customFormat="1" ht="32.4" x14ac:dyDescent="0.25">
      <c r="A162" s="25">
        <f>IF(C162="","",COUNTA($C$6:C162))</f>
        <v>137</v>
      </c>
      <c r="B162" s="25" t="s">
        <v>29</v>
      </c>
      <c r="C162" s="59" t="s">
        <v>806</v>
      </c>
      <c r="D162" s="26" t="s">
        <v>807</v>
      </c>
      <c r="E162" s="25" t="s">
        <v>329</v>
      </c>
      <c r="F162" s="21">
        <v>1.4</v>
      </c>
      <c r="G162" s="21">
        <v>0.55000000000000004</v>
      </c>
      <c r="H162" s="27">
        <v>0.3</v>
      </c>
      <c r="I162" s="50" t="s">
        <v>33</v>
      </c>
      <c r="J162" s="50" t="s">
        <v>34</v>
      </c>
      <c r="K162" s="24" t="s">
        <v>808</v>
      </c>
      <c r="L162" s="5" t="s">
        <v>809</v>
      </c>
      <c r="M162" s="24" t="s">
        <v>810</v>
      </c>
      <c r="N162" s="24" t="s">
        <v>811</v>
      </c>
      <c r="O162" s="48" t="s">
        <v>812</v>
      </c>
      <c r="P162" s="25" t="s">
        <v>783</v>
      </c>
      <c r="Q162" s="20" t="s">
        <v>813</v>
      </c>
      <c r="R162" s="20" t="s">
        <v>814</v>
      </c>
      <c r="S162" s="25" t="s">
        <v>224</v>
      </c>
      <c r="T162" s="25" t="s">
        <v>58</v>
      </c>
      <c r="U162" s="25">
        <v>0.8</v>
      </c>
      <c r="V162" s="25" t="s">
        <v>114</v>
      </c>
      <c r="W162" s="25"/>
      <c r="X162" s="25" t="s">
        <v>115</v>
      </c>
      <c r="Y162" s="13" t="s">
        <v>46</v>
      </c>
    </row>
    <row r="163" spans="1:25" s="2" customFormat="1" ht="32.4" x14ac:dyDescent="0.25">
      <c r="A163" s="25">
        <f>IF(C163="","",COUNTA($C$6:C163))</f>
        <v>138</v>
      </c>
      <c r="B163" s="25" t="s">
        <v>29</v>
      </c>
      <c r="C163" s="24" t="s">
        <v>815</v>
      </c>
      <c r="D163" s="26" t="s">
        <v>816</v>
      </c>
      <c r="E163" s="25" t="s">
        <v>680</v>
      </c>
      <c r="F163" s="21">
        <v>1.93</v>
      </c>
      <c r="G163" s="21">
        <v>0.6</v>
      </c>
      <c r="H163" s="21">
        <v>0.3</v>
      </c>
      <c r="I163" s="50" t="s">
        <v>33</v>
      </c>
      <c r="J163" s="50" t="s">
        <v>34</v>
      </c>
      <c r="K163" s="28" t="s">
        <v>817</v>
      </c>
      <c r="L163" s="5" t="s">
        <v>818</v>
      </c>
      <c r="M163" s="24" t="s">
        <v>819</v>
      </c>
      <c r="N163" s="24" t="s">
        <v>820</v>
      </c>
      <c r="O163" s="48" t="s">
        <v>821</v>
      </c>
      <c r="P163" s="25" t="s">
        <v>783</v>
      </c>
      <c r="Q163" s="20" t="s">
        <v>822</v>
      </c>
      <c r="R163" s="20" t="s">
        <v>814</v>
      </c>
      <c r="S163" s="25" t="s">
        <v>224</v>
      </c>
      <c r="T163" s="25" t="s">
        <v>44</v>
      </c>
      <c r="U163" s="25">
        <v>0.8</v>
      </c>
      <c r="V163" s="25"/>
      <c r="W163" s="25"/>
      <c r="X163" s="25" t="s">
        <v>45</v>
      </c>
      <c r="Y163" s="13" t="s">
        <v>46</v>
      </c>
    </row>
    <row r="164" spans="1:25" s="2" customFormat="1" ht="43.2" x14ac:dyDescent="0.25">
      <c r="A164" s="25">
        <f>IF(C164="","",COUNTA($C$6:C164))</f>
        <v>139</v>
      </c>
      <c r="B164" s="25" t="s">
        <v>29</v>
      </c>
      <c r="C164" s="24" t="s">
        <v>823</v>
      </c>
      <c r="D164" s="26" t="s">
        <v>824</v>
      </c>
      <c r="E164" s="25" t="s">
        <v>32</v>
      </c>
      <c r="F164" s="21">
        <v>17.399999999999999</v>
      </c>
      <c r="G164" s="21">
        <v>5.3</v>
      </c>
      <c r="H164" s="21">
        <v>2.7149999999999999</v>
      </c>
      <c r="I164" s="50" t="s">
        <v>33</v>
      </c>
      <c r="J164" s="50" t="s">
        <v>34</v>
      </c>
      <c r="K164" s="24" t="s">
        <v>825</v>
      </c>
      <c r="L164" s="5" t="s">
        <v>826</v>
      </c>
      <c r="M164" s="24" t="s">
        <v>827</v>
      </c>
      <c r="N164" s="24"/>
      <c r="O164" s="48" t="s">
        <v>828</v>
      </c>
      <c r="P164" s="25" t="s">
        <v>783</v>
      </c>
      <c r="Q164" s="20" t="s">
        <v>829</v>
      </c>
      <c r="R164" s="20" t="s">
        <v>1138</v>
      </c>
      <c r="S164" s="25" t="s">
        <v>224</v>
      </c>
      <c r="T164" s="25" t="s">
        <v>209</v>
      </c>
      <c r="U164" s="25">
        <v>0.8</v>
      </c>
      <c r="V164" s="25" t="s">
        <v>114</v>
      </c>
      <c r="W164" s="25"/>
      <c r="X164" s="25" t="s">
        <v>115</v>
      </c>
      <c r="Y164" s="13" t="s">
        <v>46</v>
      </c>
    </row>
    <row r="165" spans="1:25" s="2" customFormat="1" ht="54" x14ac:dyDescent="0.25">
      <c r="A165" s="25">
        <f>IF(C165="","",COUNTA($C$6:C165))</f>
        <v>140</v>
      </c>
      <c r="B165" s="25" t="s">
        <v>29</v>
      </c>
      <c r="C165" s="24" t="s">
        <v>830</v>
      </c>
      <c r="D165" s="26" t="s">
        <v>831</v>
      </c>
      <c r="E165" s="25" t="s">
        <v>50</v>
      </c>
      <c r="F165" s="21">
        <v>9.4</v>
      </c>
      <c r="G165" s="21">
        <v>4.3</v>
      </c>
      <c r="H165" s="21">
        <v>5.0999999999999996</v>
      </c>
      <c r="I165" s="50" t="s">
        <v>33</v>
      </c>
      <c r="J165" s="50">
        <v>12</v>
      </c>
      <c r="K165" s="24" t="s">
        <v>832</v>
      </c>
      <c r="L165" s="5" t="s">
        <v>833</v>
      </c>
      <c r="M165" s="24" t="s">
        <v>834</v>
      </c>
      <c r="N165" s="24" t="s">
        <v>835</v>
      </c>
      <c r="O165" s="48" t="s">
        <v>836</v>
      </c>
      <c r="P165" s="25" t="s">
        <v>783</v>
      </c>
      <c r="Q165" s="20" t="s">
        <v>837</v>
      </c>
      <c r="R165" s="20" t="s">
        <v>1139</v>
      </c>
      <c r="S165" s="25" t="s">
        <v>224</v>
      </c>
      <c r="T165" s="25" t="s">
        <v>58</v>
      </c>
      <c r="U165" s="25">
        <v>0.8</v>
      </c>
      <c r="V165" s="25" t="s">
        <v>114</v>
      </c>
      <c r="W165" s="25"/>
      <c r="X165" s="25" t="s">
        <v>115</v>
      </c>
      <c r="Y165" s="13" t="s">
        <v>57</v>
      </c>
    </row>
    <row r="166" spans="1:25" s="2" customFormat="1" ht="32.4" x14ac:dyDescent="0.25">
      <c r="A166" s="25">
        <f>IF(C166="","",COUNTA($C$6:C166))</f>
        <v>141</v>
      </c>
      <c r="B166" s="25" t="s">
        <v>29</v>
      </c>
      <c r="C166" s="56" t="s">
        <v>838</v>
      </c>
      <c r="D166" s="26" t="s">
        <v>839</v>
      </c>
      <c r="E166" s="25" t="s">
        <v>494</v>
      </c>
      <c r="F166" s="21">
        <v>6</v>
      </c>
      <c r="G166" s="21">
        <v>5.3</v>
      </c>
      <c r="H166" s="21">
        <v>0.7</v>
      </c>
      <c r="I166" s="50" t="s">
        <v>33</v>
      </c>
      <c r="J166" s="51">
        <v>11</v>
      </c>
      <c r="K166" s="28" t="s">
        <v>840</v>
      </c>
      <c r="L166" s="5" t="s">
        <v>841</v>
      </c>
      <c r="M166" s="25" t="s">
        <v>842</v>
      </c>
      <c r="N166" s="25" t="s">
        <v>843</v>
      </c>
      <c r="O166" s="48" t="s">
        <v>836</v>
      </c>
      <c r="P166" s="25" t="s">
        <v>783</v>
      </c>
      <c r="Q166" s="20" t="s">
        <v>844</v>
      </c>
      <c r="R166" s="20" t="s">
        <v>814</v>
      </c>
      <c r="S166" s="25" t="s">
        <v>224</v>
      </c>
      <c r="T166" s="25" t="s">
        <v>44</v>
      </c>
      <c r="U166" s="25">
        <v>0.8</v>
      </c>
      <c r="V166" s="25" t="s">
        <v>114</v>
      </c>
      <c r="W166" s="25"/>
      <c r="X166" s="25" t="s">
        <v>45</v>
      </c>
      <c r="Y166" s="13" t="s">
        <v>57</v>
      </c>
    </row>
    <row r="167" spans="1:25" s="2" customFormat="1" ht="64.8" x14ac:dyDescent="0.25">
      <c r="A167" s="25">
        <f>IF(C167="","",COUNTA($C$6:C167))</f>
        <v>142</v>
      </c>
      <c r="B167" s="25" t="s">
        <v>29</v>
      </c>
      <c r="C167" s="56" t="s">
        <v>845</v>
      </c>
      <c r="D167" s="26" t="s">
        <v>846</v>
      </c>
      <c r="E167" s="25" t="s">
        <v>50</v>
      </c>
      <c r="F167" s="21">
        <v>3.78</v>
      </c>
      <c r="G167" s="21">
        <v>2.4</v>
      </c>
      <c r="H167" s="21">
        <v>1.38</v>
      </c>
      <c r="I167" s="50" t="s">
        <v>33</v>
      </c>
      <c r="J167" s="51">
        <v>11</v>
      </c>
      <c r="K167" s="56" t="s">
        <v>847</v>
      </c>
      <c r="L167" s="5" t="s">
        <v>848</v>
      </c>
      <c r="M167" s="25" t="s">
        <v>834</v>
      </c>
      <c r="N167" s="25" t="s">
        <v>849</v>
      </c>
      <c r="O167" s="48" t="s">
        <v>836</v>
      </c>
      <c r="P167" s="25" t="s">
        <v>850</v>
      </c>
      <c r="Q167" s="20" t="s">
        <v>851</v>
      </c>
      <c r="R167" s="20" t="s">
        <v>1139</v>
      </c>
      <c r="S167" s="25" t="s">
        <v>224</v>
      </c>
      <c r="T167" s="25" t="s">
        <v>58</v>
      </c>
      <c r="U167" s="25">
        <v>0.8</v>
      </c>
      <c r="V167" s="25" t="s">
        <v>114</v>
      </c>
      <c r="W167" s="25"/>
      <c r="X167" s="25" t="s">
        <v>115</v>
      </c>
      <c r="Y167" s="13" t="s">
        <v>57</v>
      </c>
    </row>
    <row r="168" spans="1:25" s="2" customFormat="1" ht="64.8" x14ac:dyDescent="0.25">
      <c r="A168" s="25">
        <f>IF(C168="","",COUNTA($C$6:C168))</f>
        <v>143</v>
      </c>
      <c r="B168" s="25" t="s">
        <v>29</v>
      </c>
      <c r="C168" s="24" t="s">
        <v>852</v>
      </c>
      <c r="D168" s="26" t="s">
        <v>853</v>
      </c>
      <c r="E168" s="25" t="s">
        <v>354</v>
      </c>
      <c r="F168" s="27">
        <v>14.18</v>
      </c>
      <c r="G168" s="21">
        <v>4.3</v>
      </c>
      <c r="H168" s="21">
        <v>1.3</v>
      </c>
      <c r="I168" s="50" t="s">
        <v>33</v>
      </c>
      <c r="J168" s="50" t="s">
        <v>34</v>
      </c>
      <c r="K168" s="83" t="s">
        <v>854</v>
      </c>
      <c r="L168" s="83" t="s">
        <v>855</v>
      </c>
      <c r="M168" s="24" t="s">
        <v>834</v>
      </c>
      <c r="N168" s="24" t="s">
        <v>856</v>
      </c>
      <c r="O168" s="48" t="s">
        <v>836</v>
      </c>
      <c r="P168" s="25" t="s">
        <v>783</v>
      </c>
      <c r="Q168" s="20" t="s">
        <v>857</v>
      </c>
      <c r="R168" s="20" t="s">
        <v>858</v>
      </c>
      <c r="S168" s="25" t="s">
        <v>224</v>
      </c>
      <c r="T168" s="25" t="s">
        <v>58</v>
      </c>
      <c r="U168" s="25">
        <v>0.8</v>
      </c>
      <c r="V168" s="25" t="s">
        <v>114</v>
      </c>
      <c r="W168" s="25"/>
      <c r="X168" s="25" t="s">
        <v>115</v>
      </c>
      <c r="Y168" s="13" t="s">
        <v>46</v>
      </c>
    </row>
    <row r="169" spans="1:25" s="2" customFormat="1" ht="32.4" x14ac:dyDescent="0.25">
      <c r="A169" s="25">
        <f>IF(C169="","",COUNTA($C$6:C169))</f>
        <v>144</v>
      </c>
      <c r="B169" s="25" t="s">
        <v>29</v>
      </c>
      <c r="C169" s="24" t="s">
        <v>859</v>
      </c>
      <c r="D169" s="26" t="s">
        <v>860</v>
      </c>
      <c r="E169" s="25" t="s">
        <v>680</v>
      </c>
      <c r="F169" s="21">
        <v>1.47</v>
      </c>
      <c r="G169" s="21">
        <v>0.5</v>
      </c>
      <c r="H169" s="21">
        <v>0.39</v>
      </c>
      <c r="I169" s="50" t="s">
        <v>33</v>
      </c>
      <c r="J169" s="50" t="s">
        <v>34</v>
      </c>
      <c r="K169" s="83" t="s">
        <v>861</v>
      </c>
      <c r="L169" s="5" t="s">
        <v>862</v>
      </c>
      <c r="M169" s="24" t="s">
        <v>863</v>
      </c>
      <c r="N169" s="24" t="s">
        <v>864</v>
      </c>
      <c r="O169" s="48" t="s">
        <v>836</v>
      </c>
      <c r="P169" s="25" t="s">
        <v>783</v>
      </c>
      <c r="Q169" s="20" t="s">
        <v>857</v>
      </c>
      <c r="R169" s="20" t="s">
        <v>858</v>
      </c>
      <c r="S169" s="25" t="s">
        <v>224</v>
      </c>
      <c r="T169" s="25" t="s">
        <v>58</v>
      </c>
      <c r="U169" s="25">
        <v>0.8</v>
      </c>
      <c r="V169" s="25" t="s">
        <v>114</v>
      </c>
      <c r="W169" s="25"/>
      <c r="X169" s="25" t="s">
        <v>115</v>
      </c>
      <c r="Y169" s="13" t="s">
        <v>46</v>
      </c>
    </row>
    <row r="170" spans="1:25" s="2" customFormat="1" ht="54" x14ac:dyDescent="0.25">
      <c r="A170" s="25">
        <f>IF(C170="","",COUNTA($C$6:C170))</f>
        <v>145</v>
      </c>
      <c r="B170" s="25" t="s">
        <v>29</v>
      </c>
      <c r="C170" s="24" t="s">
        <v>865</v>
      </c>
      <c r="D170" s="26" t="s">
        <v>866</v>
      </c>
      <c r="E170" s="25" t="s">
        <v>354</v>
      </c>
      <c r="F170" s="21">
        <v>9.6999999999999993</v>
      </c>
      <c r="G170" s="21">
        <v>2.2999999999999998</v>
      </c>
      <c r="H170" s="21">
        <v>1</v>
      </c>
      <c r="I170" s="50" t="s">
        <v>33</v>
      </c>
      <c r="J170" s="50" t="s">
        <v>34</v>
      </c>
      <c r="K170" s="83" t="s">
        <v>867</v>
      </c>
      <c r="L170" s="5" t="s">
        <v>868</v>
      </c>
      <c r="M170" s="24" t="s">
        <v>834</v>
      </c>
      <c r="N170" s="24" t="s">
        <v>869</v>
      </c>
      <c r="O170" s="48" t="s">
        <v>836</v>
      </c>
      <c r="P170" s="25" t="s">
        <v>783</v>
      </c>
      <c r="Q170" s="20" t="s">
        <v>857</v>
      </c>
      <c r="R170" s="20" t="s">
        <v>858</v>
      </c>
      <c r="S170" s="25" t="s">
        <v>224</v>
      </c>
      <c r="T170" s="25" t="s">
        <v>44</v>
      </c>
      <c r="U170" s="25">
        <v>0.8</v>
      </c>
      <c r="V170" s="25"/>
      <c r="W170" s="25"/>
      <c r="X170" s="25" t="s">
        <v>45</v>
      </c>
      <c r="Y170" s="13" t="s">
        <v>46</v>
      </c>
    </row>
    <row r="171" spans="1:25" s="2" customFormat="1" ht="21.6" x14ac:dyDescent="0.25">
      <c r="A171" s="25">
        <f>IF(C171="","",COUNTA($C$6:C171))</f>
        <v>146</v>
      </c>
      <c r="B171" s="25" t="s">
        <v>29</v>
      </c>
      <c r="C171" s="24" t="s">
        <v>870</v>
      </c>
      <c r="D171" s="26" t="s">
        <v>871</v>
      </c>
      <c r="E171" s="25" t="s">
        <v>50</v>
      </c>
      <c r="F171" s="21">
        <v>6.4470000000000001</v>
      </c>
      <c r="G171" s="21">
        <v>4.1319999999999997</v>
      </c>
      <c r="H171" s="21">
        <v>2.3149999999999999</v>
      </c>
      <c r="I171" s="50" t="s">
        <v>33</v>
      </c>
      <c r="J171" s="50">
        <v>12</v>
      </c>
      <c r="K171" s="83" t="s">
        <v>872</v>
      </c>
      <c r="L171" s="5" t="s">
        <v>873</v>
      </c>
      <c r="M171" s="24" t="s">
        <v>863</v>
      </c>
      <c r="N171" s="24" t="s">
        <v>874</v>
      </c>
      <c r="O171" s="48" t="s">
        <v>836</v>
      </c>
      <c r="P171" s="25" t="s">
        <v>783</v>
      </c>
      <c r="Q171" s="20" t="s">
        <v>857</v>
      </c>
      <c r="R171" s="20" t="s">
        <v>1138</v>
      </c>
      <c r="S171" s="25" t="s">
        <v>224</v>
      </c>
      <c r="T171" s="25" t="s">
        <v>116</v>
      </c>
      <c r="U171" s="25">
        <v>0.8</v>
      </c>
      <c r="V171" s="25" t="s">
        <v>114</v>
      </c>
      <c r="W171" s="25"/>
      <c r="X171" s="25" t="s">
        <v>116</v>
      </c>
      <c r="Y171" s="13" t="s">
        <v>57</v>
      </c>
    </row>
    <row r="172" spans="1:25" s="2" customFormat="1" ht="32.4" x14ac:dyDescent="0.25">
      <c r="A172" s="25">
        <f>IF(C172="","",COUNTA($C$6:C172))</f>
        <v>147</v>
      </c>
      <c r="B172" s="25" t="s">
        <v>81</v>
      </c>
      <c r="C172" s="24" t="s">
        <v>875</v>
      </c>
      <c r="D172" s="26" t="s">
        <v>876</v>
      </c>
      <c r="E172" s="25" t="s">
        <v>877</v>
      </c>
      <c r="F172" s="21">
        <v>27.64</v>
      </c>
      <c r="G172" s="21"/>
      <c r="H172" s="29">
        <v>7.7</v>
      </c>
      <c r="I172" s="50">
        <v>12</v>
      </c>
      <c r="J172" s="50" t="s">
        <v>109</v>
      </c>
      <c r="K172" s="83" t="s">
        <v>878</v>
      </c>
      <c r="L172" s="5" t="s">
        <v>879</v>
      </c>
      <c r="M172" s="24" t="s">
        <v>781</v>
      </c>
      <c r="N172" s="24"/>
      <c r="O172" s="48" t="s">
        <v>782</v>
      </c>
      <c r="P172" s="25" t="s">
        <v>783</v>
      </c>
      <c r="Q172" s="20" t="s">
        <v>880</v>
      </c>
      <c r="R172" s="20" t="s">
        <v>1137</v>
      </c>
      <c r="S172" s="25" t="s">
        <v>224</v>
      </c>
      <c r="T172" s="25" t="s">
        <v>44</v>
      </c>
      <c r="U172" s="25">
        <v>1</v>
      </c>
      <c r="V172" s="25"/>
      <c r="W172" s="25"/>
      <c r="X172" s="25" t="s">
        <v>45</v>
      </c>
      <c r="Y172" s="13" t="s">
        <v>91</v>
      </c>
    </row>
    <row r="173" spans="1:25" s="2" customFormat="1" ht="64.8" x14ac:dyDescent="0.25">
      <c r="A173" s="25">
        <f>IF(C173="","",COUNTA($C$6:C173))</f>
        <v>148</v>
      </c>
      <c r="B173" s="25" t="s">
        <v>81</v>
      </c>
      <c r="C173" s="24" t="s">
        <v>881</v>
      </c>
      <c r="D173" s="26" t="s">
        <v>882</v>
      </c>
      <c r="E173" s="25" t="s">
        <v>166</v>
      </c>
      <c r="F173" s="29">
        <v>1.38</v>
      </c>
      <c r="G173" s="21"/>
      <c r="H173" s="40">
        <v>0.2</v>
      </c>
      <c r="I173" s="116">
        <v>12</v>
      </c>
      <c r="J173" s="50" t="s">
        <v>34</v>
      </c>
      <c r="K173" s="83" t="s">
        <v>883</v>
      </c>
      <c r="L173" s="5" t="s">
        <v>450</v>
      </c>
      <c r="M173" s="24" t="s">
        <v>834</v>
      </c>
      <c r="N173" s="24" t="s">
        <v>874</v>
      </c>
      <c r="O173" s="48" t="s">
        <v>884</v>
      </c>
      <c r="P173" s="25" t="s">
        <v>783</v>
      </c>
      <c r="Q173" s="20" t="s">
        <v>857</v>
      </c>
      <c r="R173" s="20" t="s">
        <v>858</v>
      </c>
      <c r="S173" s="25" t="s">
        <v>224</v>
      </c>
      <c r="T173" s="25" t="s">
        <v>58</v>
      </c>
      <c r="U173" s="25">
        <v>1.2</v>
      </c>
      <c r="V173" s="25" t="s">
        <v>114</v>
      </c>
      <c r="W173" s="25"/>
      <c r="X173" s="25" t="s">
        <v>115</v>
      </c>
      <c r="Y173" s="13"/>
    </row>
    <row r="174" spans="1:25" s="2" customFormat="1" ht="43.2" x14ac:dyDescent="0.25">
      <c r="A174" s="25">
        <f>IF(C174="","",COUNTA($C$6:C174))</f>
        <v>149</v>
      </c>
      <c r="B174" s="25" t="s">
        <v>81</v>
      </c>
      <c r="C174" s="24" t="s">
        <v>885</v>
      </c>
      <c r="D174" s="26" t="s">
        <v>886</v>
      </c>
      <c r="E174" s="25" t="s">
        <v>166</v>
      </c>
      <c r="F174" s="29">
        <v>3.04</v>
      </c>
      <c r="G174" s="21"/>
      <c r="H174" s="40">
        <v>0.3</v>
      </c>
      <c r="I174" s="116">
        <v>12</v>
      </c>
      <c r="J174" s="50" t="s">
        <v>34</v>
      </c>
      <c r="K174" s="83" t="s">
        <v>887</v>
      </c>
      <c r="L174" s="5" t="s">
        <v>450</v>
      </c>
      <c r="M174" s="24" t="s">
        <v>834</v>
      </c>
      <c r="N174" s="24" t="s">
        <v>874</v>
      </c>
      <c r="O174" s="48" t="s">
        <v>884</v>
      </c>
      <c r="P174" s="25" t="s">
        <v>783</v>
      </c>
      <c r="Q174" s="20" t="s">
        <v>857</v>
      </c>
      <c r="R174" s="20" t="s">
        <v>858</v>
      </c>
      <c r="S174" s="25" t="s">
        <v>224</v>
      </c>
      <c r="T174" s="25" t="s">
        <v>58</v>
      </c>
      <c r="U174" s="25">
        <v>1.2</v>
      </c>
      <c r="V174" s="25" t="s">
        <v>114</v>
      </c>
      <c r="W174" s="25"/>
      <c r="X174" s="25" t="s">
        <v>115</v>
      </c>
      <c r="Y174" s="13"/>
    </row>
    <row r="175" spans="1:25" s="2" customFormat="1" ht="54" x14ac:dyDescent="0.25">
      <c r="A175" s="25">
        <f>IF(C175="","",COUNTA($C$6:C175))</f>
        <v>150</v>
      </c>
      <c r="B175" s="25" t="s">
        <v>81</v>
      </c>
      <c r="C175" s="24" t="s">
        <v>888</v>
      </c>
      <c r="D175" s="26" t="s">
        <v>889</v>
      </c>
      <c r="E175" s="25" t="s">
        <v>890</v>
      </c>
      <c r="F175" s="29">
        <v>3.38</v>
      </c>
      <c r="G175" s="21"/>
      <c r="H175" s="29">
        <v>0.2</v>
      </c>
      <c r="I175" s="116">
        <v>12</v>
      </c>
      <c r="J175" s="50" t="s">
        <v>70</v>
      </c>
      <c r="K175" s="83" t="s">
        <v>891</v>
      </c>
      <c r="L175" s="5" t="s">
        <v>450</v>
      </c>
      <c r="M175" s="24" t="s">
        <v>863</v>
      </c>
      <c r="N175" s="24" t="s">
        <v>874</v>
      </c>
      <c r="O175" s="48" t="s">
        <v>892</v>
      </c>
      <c r="P175" s="25" t="s">
        <v>783</v>
      </c>
      <c r="Q175" s="20" t="s">
        <v>893</v>
      </c>
      <c r="R175" s="20" t="s">
        <v>858</v>
      </c>
      <c r="S175" s="25" t="s">
        <v>224</v>
      </c>
      <c r="T175" s="25" t="s">
        <v>47</v>
      </c>
      <c r="U175" s="25">
        <v>1</v>
      </c>
      <c r="V175" s="25" t="s">
        <v>114</v>
      </c>
      <c r="W175" s="25"/>
      <c r="X175" s="25" t="s">
        <v>45</v>
      </c>
      <c r="Y175" s="13"/>
    </row>
    <row r="176" spans="1:25" s="2" customFormat="1" ht="43.2" x14ac:dyDescent="0.25">
      <c r="A176" s="25">
        <f>IF(C176="","",COUNTA($C$6:C176))</f>
        <v>151</v>
      </c>
      <c r="B176" s="25" t="s">
        <v>81</v>
      </c>
      <c r="C176" s="24" t="s">
        <v>894</v>
      </c>
      <c r="D176" s="26" t="s">
        <v>895</v>
      </c>
      <c r="E176" s="25" t="s">
        <v>84</v>
      </c>
      <c r="F176" s="21">
        <v>18.7</v>
      </c>
      <c r="G176" s="21"/>
      <c r="H176" s="21">
        <v>8.6</v>
      </c>
      <c r="I176" s="116">
        <v>12</v>
      </c>
      <c r="J176" s="53" t="s">
        <v>70</v>
      </c>
      <c r="K176" s="28" t="s">
        <v>736</v>
      </c>
      <c r="L176" s="5" t="s">
        <v>896</v>
      </c>
      <c r="M176" s="24" t="s">
        <v>897</v>
      </c>
      <c r="N176" s="24" t="s">
        <v>898</v>
      </c>
      <c r="O176" s="48" t="s">
        <v>899</v>
      </c>
      <c r="P176" s="25" t="s">
        <v>783</v>
      </c>
      <c r="Q176" s="20" t="s">
        <v>784</v>
      </c>
      <c r="R176" s="20" t="s">
        <v>797</v>
      </c>
      <c r="S176" s="25" t="s">
        <v>224</v>
      </c>
      <c r="T176" s="25" t="s">
        <v>44</v>
      </c>
      <c r="U176" s="25">
        <v>1</v>
      </c>
      <c r="V176" s="25"/>
      <c r="W176" s="25"/>
      <c r="X176" s="25" t="s">
        <v>45</v>
      </c>
      <c r="Y176" s="13"/>
    </row>
    <row r="177" spans="1:25" s="2" customFormat="1" ht="54" x14ac:dyDescent="0.25">
      <c r="A177" s="25">
        <f>IF(C177="","",COUNTA($C$6:C177))</f>
        <v>152</v>
      </c>
      <c r="B177" s="25" t="s">
        <v>174</v>
      </c>
      <c r="C177" s="38" t="s">
        <v>900</v>
      </c>
      <c r="D177" s="26" t="s">
        <v>901</v>
      </c>
      <c r="E177" s="25"/>
      <c r="F177" s="21">
        <v>0.19</v>
      </c>
      <c r="G177" s="21"/>
      <c r="H177" s="21"/>
      <c r="I177" s="50"/>
      <c r="J177" s="50"/>
      <c r="K177" s="48" t="s">
        <v>104</v>
      </c>
      <c r="L177" s="48" t="s">
        <v>902</v>
      </c>
      <c r="M177" s="24" t="s">
        <v>903</v>
      </c>
      <c r="N177" s="24" t="s">
        <v>904</v>
      </c>
      <c r="O177" s="48" t="s">
        <v>905</v>
      </c>
      <c r="P177" s="25" t="s">
        <v>783</v>
      </c>
      <c r="Q177" s="20" t="s">
        <v>893</v>
      </c>
      <c r="R177" s="20" t="s">
        <v>858</v>
      </c>
      <c r="S177" s="25" t="s">
        <v>224</v>
      </c>
      <c r="T177" s="25" t="s">
        <v>116</v>
      </c>
      <c r="U177" s="25"/>
      <c r="V177" s="25" t="s">
        <v>114</v>
      </c>
      <c r="W177" s="25"/>
      <c r="X177" s="25" t="s">
        <v>116</v>
      </c>
      <c r="Y177" s="13"/>
    </row>
    <row r="178" spans="1:25" s="2" customFormat="1" ht="21.6" x14ac:dyDescent="0.25">
      <c r="A178" s="25">
        <f>IF(C178="","",COUNTA($C$6:C178))</f>
        <v>153</v>
      </c>
      <c r="B178" s="25" t="s">
        <v>174</v>
      </c>
      <c r="C178" s="38" t="s">
        <v>906</v>
      </c>
      <c r="D178" s="26" t="s">
        <v>907</v>
      </c>
      <c r="E178" s="25"/>
      <c r="F178" s="21">
        <v>0.27</v>
      </c>
      <c r="G178" s="21"/>
      <c r="H178" s="21"/>
      <c r="I178" s="50"/>
      <c r="J178" s="50"/>
      <c r="K178" s="48" t="s">
        <v>104</v>
      </c>
      <c r="L178" s="48" t="s">
        <v>104</v>
      </c>
      <c r="M178" s="24" t="s">
        <v>653</v>
      </c>
      <c r="N178" s="24"/>
      <c r="O178" s="48"/>
      <c r="P178" s="25" t="s">
        <v>783</v>
      </c>
      <c r="Q178" s="20" t="s">
        <v>857</v>
      </c>
      <c r="R178" s="20" t="s">
        <v>858</v>
      </c>
      <c r="S178" s="25" t="s">
        <v>224</v>
      </c>
      <c r="T178" s="25" t="s">
        <v>58</v>
      </c>
      <c r="U178" s="25"/>
      <c r="V178" s="25" t="s">
        <v>114</v>
      </c>
      <c r="W178" s="25"/>
      <c r="X178" s="25" t="s">
        <v>115</v>
      </c>
      <c r="Y178" s="13"/>
    </row>
    <row r="179" spans="1:25" s="2" customFormat="1" ht="21.6" x14ac:dyDescent="0.25">
      <c r="A179" s="25">
        <f>IF(C179="","",COUNTA($C$6:C179))</f>
        <v>154</v>
      </c>
      <c r="B179" s="25" t="s">
        <v>174</v>
      </c>
      <c r="C179" s="38" t="s">
        <v>908</v>
      </c>
      <c r="D179" s="26" t="s">
        <v>909</v>
      </c>
      <c r="E179" s="25"/>
      <c r="F179" s="21">
        <v>0.67</v>
      </c>
      <c r="G179" s="21"/>
      <c r="H179" s="21"/>
      <c r="I179" s="50"/>
      <c r="J179" s="50"/>
      <c r="K179" s="48" t="s">
        <v>104</v>
      </c>
      <c r="L179" s="48" t="s">
        <v>104</v>
      </c>
      <c r="M179" s="24" t="s">
        <v>653</v>
      </c>
      <c r="N179" s="24"/>
      <c r="O179" s="48"/>
      <c r="P179" s="25" t="s">
        <v>783</v>
      </c>
      <c r="Q179" s="20" t="s">
        <v>857</v>
      </c>
      <c r="R179" s="20" t="s">
        <v>858</v>
      </c>
      <c r="S179" s="25" t="s">
        <v>224</v>
      </c>
      <c r="T179" s="25" t="s">
        <v>58</v>
      </c>
      <c r="U179" s="25"/>
      <c r="V179" s="25" t="s">
        <v>114</v>
      </c>
      <c r="W179" s="25"/>
      <c r="X179" s="25" t="s">
        <v>115</v>
      </c>
      <c r="Y179" s="13"/>
    </row>
    <row r="180" spans="1:25" s="2" customFormat="1" ht="43.2" x14ac:dyDescent="0.25">
      <c r="A180" s="25">
        <f>IF(C180="","",COUNTA($C$6:C180))</f>
        <v>155</v>
      </c>
      <c r="B180" s="25" t="s">
        <v>174</v>
      </c>
      <c r="C180" s="38" t="s">
        <v>910</v>
      </c>
      <c r="D180" s="26" t="s">
        <v>911</v>
      </c>
      <c r="E180" s="25"/>
      <c r="F180" s="21">
        <v>6.6</v>
      </c>
      <c r="G180" s="21"/>
      <c r="H180" s="21"/>
      <c r="I180" s="50"/>
      <c r="J180" s="50"/>
      <c r="K180" s="48" t="s">
        <v>104</v>
      </c>
      <c r="L180" s="48" t="s">
        <v>104</v>
      </c>
      <c r="M180" s="24" t="s">
        <v>653</v>
      </c>
      <c r="N180" s="24"/>
      <c r="O180" s="48"/>
      <c r="P180" s="25" t="s">
        <v>783</v>
      </c>
      <c r="Q180" s="20" t="s">
        <v>857</v>
      </c>
      <c r="R180" s="20" t="s">
        <v>858</v>
      </c>
      <c r="S180" s="25" t="s">
        <v>224</v>
      </c>
      <c r="T180" s="25" t="s">
        <v>47</v>
      </c>
      <c r="U180" s="25"/>
      <c r="V180" s="25" t="s">
        <v>114</v>
      </c>
      <c r="W180" s="25"/>
      <c r="X180" s="25" t="s">
        <v>115</v>
      </c>
      <c r="Y180" s="13"/>
    </row>
    <row r="181" spans="1:25" s="2" customFormat="1" ht="43.2" x14ac:dyDescent="0.25">
      <c r="A181" s="25">
        <f>IF(C181="","",COUNTA($C$6:C181))</f>
        <v>156</v>
      </c>
      <c r="B181" s="25" t="s">
        <v>174</v>
      </c>
      <c r="C181" s="38" t="s">
        <v>912</v>
      </c>
      <c r="D181" s="26" t="s">
        <v>913</v>
      </c>
      <c r="E181" s="25"/>
      <c r="F181" s="21">
        <v>0.4</v>
      </c>
      <c r="G181" s="21"/>
      <c r="H181" s="21"/>
      <c r="I181" s="50"/>
      <c r="J181" s="50"/>
      <c r="K181" s="48" t="s">
        <v>104</v>
      </c>
      <c r="L181" s="48" t="s">
        <v>104</v>
      </c>
      <c r="M181" s="24" t="s">
        <v>653</v>
      </c>
      <c r="N181" s="24"/>
      <c r="O181" s="48"/>
      <c r="P181" s="25" t="s">
        <v>783</v>
      </c>
      <c r="Q181" s="20" t="s">
        <v>857</v>
      </c>
      <c r="R181" s="20" t="s">
        <v>858</v>
      </c>
      <c r="S181" s="25" t="s">
        <v>224</v>
      </c>
      <c r="T181" s="25" t="s">
        <v>58</v>
      </c>
      <c r="U181" s="25"/>
      <c r="V181" s="25" t="s">
        <v>114</v>
      </c>
      <c r="W181" s="25"/>
      <c r="X181" s="25" t="s">
        <v>115</v>
      </c>
      <c r="Y181" s="13"/>
    </row>
    <row r="182" spans="1:25" s="2" customFormat="1" ht="21.6" x14ac:dyDescent="0.25">
      <c r="A182" s="25">
        <f>IF(C182="","",COUNTA($C$6:C182))</f>
        <v>157</v>
      </c>
      <c r="B182" s="25" t="s">
        <v>174</v>
      </c>
      <c r="C182" s="38" t="s">
        <v>914</v>
      </c>
      <c r="D182" s="26" t="s">
        <v>915</v>
      </c>
      <c r="E182" s="25"/>
      <c r="F182" s="21">
        <v>0.8</v>
      </c>
      <c r="G182" s="21"/>
      <c r="H182" s="21"/>
      <c r="I182" s="50"/>
      <c r="J182" s="50"/>
      <c r="K182" s="48" t="s">
        <v>104</v>
      </c>
      <c r="L182" s="48" t="s">
        <v>104</v>
      </c>
      <c r="M182" s="24" t="s">
        <v>653</v>
      </c>
      <c r="N182" s="24"/>
      <c r="O182" s="48"/>
      <c r="P182" s="25" t="s">
        <v>783</v>
      </c>
      <c r="Q182" s="20" t="s">
        <v>857</v>
      </c>
      <c r="R182" s="20" t="s">
        <v>858</v>
      </c>
      <c r="S182" s="25" t="s">
        <v>224</v>
      </c>
      <c r="T182" s="25" t="s">
        <v>58</v>
      </c>
      <c r="U182" s="25"/>
      <c r="V182" s="25" t="s">
        <v>114</v>
      </c>
      <c r="W182" s="25"/>
      <c r="X182" s="25" t="s">
        <v>115</v>
      </c>
      <c r="Y182" s="13"/>
    </row>
    <row r="183" spans="1:25" s="2" customFormat="1" ht="75.599999999999994" x14ac:dyDescent="0.25">
      <c r="A183" s="25">
        <f>IF(C183="","",COUNTA($C$6:C183))</f>
        <v>158</v>
      </c>
      <c r="B183" s="25" t="s">
        <v>174</v>
      </c>
      <c r="C183" s="38" t="s">
        <v>916</v>
      </c>
      <c r="D183" s="26" t="s">
        <v>917</v>
      </c>
      <c r="E183" s="25"/>
      <c r="F183" s="21">
        <v>0.36</v>
      </c>
      <c r="G183" s="21"/>
      <c r="H183" s="21"/>
      <c r="I183" s="50"/>
      <c r="J183" s="50"/>
      <c r="K183" s="48" t="s">
        <v>104</v>
      </c>
      <c r="L183" s="48" t="s">
        <v>104</v>
      </c>
      <c r="M183" s="24" t="s">
        <v>653</v>
      </c>
      <c r="N183" s="24"/>
      <c r="O183" s="48"/>
      <c r="P183" s="25" t="s">
        <v>783</v>
      </c>
      <c r="Q183" s="20" t="s">
        <v>857</v>
      </c>
      <c r="R183" s="20" t="s">
        <v>858</v>
      </c>
      <c r="S183" s="25" t="s">
        <v>224</v>
      </c>
      <c r="T183" s="25" t="s">
        <v>58</v>
      </c>
      <c r="U183" s="25"/>
      <c r="V183" s="25" t="s">
        <v>114</v>
      </c>
      <c r="W183" s="25"/>
      <c r="X183" s="25" t="s">
        <v>115</v>
      </c>
      <c r="Y183" s="13"/>
    </row>
    <row r="184" spans="1:25" s="2" customFormat="1" ht="54" x14ac:dyDescent="0.25">
      <c r="A184" s="25">
        <f>IF(C184="","",COUNTA($C$6:C184))</f>
        <v>159</v>
      </c>
      <c r="B184" s="25" t="s">
        <v>174</v>
      </c>
      <c r="C184" s="38" t="s">
        <v>918</v>
      </c>
      <c r="D184" s="26" t="s">
        <v>919</v>
      </c>
      <c r="E184" s="25"/>
      <c r="F184" s="21">
        <v>0.52</v>
      </c>
      <c r="G184" s="21"/>
      <c r="H184" s="21"/>
      <c r="I184" s="50"/>
      <c r="J184" s="50"/>
      <c r="K184" s="48" t="s">
        <v>104</v>
      </c>
      <c r="L184" s="48" t="s">
        <v>104</v>
      </c>
      <c r="M184" s="24" t="s">
        <v>653</v>
      </c>
      <c r="N184" s="24"/>
      <c r="O184" s="48"/>
      <c r="P184" s="25" t="s">
        <v>783</v>
      </c>
      <c r="Q184" s="20" t="s">
        <v>857</v>
      </c>
      <c r="R184" s="20" t="s">
        <v>858</v>
      </c>
      <c r="S184" s="25" t="s">
        <v>224</v>
      </c>
      <c r="T184" s="25" t="s">
        <v>58</v>
      </c>
      <c r="U184" s="25"/>
      <c r="V184" s="25" t="s">
        <v>114</v>
      </c>
      <c r="W184" s="25"/>
      <c r="X184" s="25" t="s">
        <v>115</v>
      </c>
      <c r="Y184" s="13"/>
    </row>
    <row r="185" spans="1:25" s="2" customFormat="1" ht="43.2" x14ac:dyDescent="0.25">
      <c r="A185" s="25">
        <f>IF(C185="","",COUNTA($C$6:C185))</f>
        <v>160</v>
      </c>
      <c r="B185" s="25" t="s">
        <v>174</v>
      </c>
      <c r="C185" s="38" t="s">
        <v>920</v>
      </c>
      <c r="D185" s="26" t="s">
        <v>921</v>
      </c>
      <c r="E185" s="25"/>
      <c r="F185" s="21">
        <v>8.07</v>
      </c>
      <c r="G185" s="21"/>
      <c r="H185" s="21"/>
      <c r="I185" s="50"/>
      <c r="J185" s="50"/>
      <c r="K185" s="48" t="s">
        <v>104</v>
      </c>
      <c r="L185" s="48" t="s">
        <v>104</v>
      </c>
      <c r="M185" s="24" t="s">
        <v>653</v>
      </c>
      <c r="N185" s="24"/>
      <c r="O185" s="48"/>
      <c r="P185" s="25" t="s">
        <v>783</v>
      </c>
      <c r="Q185" s="20" t="s">
        <v>857</v>
      </c>
      <c r="R185" s="20" t="s">
        <v>858</v>
      </c>
      <c r="S185" s="25" t="s">
        <v>224</v>
      </c>
      <c r="T185" s="25" t="s">
        <v>58</v>
      </c>
      <c r="U185" s="25"/>
      <c r="V185" s="25" t="s">
        <v>114</v>
      </c>
      <c r="W185" s="25"/>
      <c r="X185" s="25" t="s">
        <v>115</v>
      </c>
      <c r="Y185" s="13"/>
    </row>
    <row r="186" spans="1:25" s="2" customFormat="1" ht="43.2" x14ac:dyDescent="0.25">
      <c r="A186" s="25">
        <f>IF(C186="","",COUNTA($C$6:C186))</f>
        <v>161</v>
      </c>
      <c r="B186" s="25" t="s">
        <v>174</v>
      </c>
      <c r="C186" s="38" t="s">
        <v>922</v>
      </c>
      <c r="D186" s="26" t="s">
        <v>923</v>
      </c>
      <c r="E186" s="25"/>
      <c r="F186" s="21">
        <v>1.37</v>
      </c>
      <c r="G186" s="21"/>
      <c r="H186" s="21"/>
      <c r="I186" s="50"/>
      <c r="J186" s="50"/>
      <c r="K186" s="48" t="s">
        <v>104</v>
      </c>
      <c r="L186" s="48" t="s">
        <v>104</v>
      </c>
      <c r="M186" s="24" t="s">
        <v>653</v>
      </c>
      <c r="N186" s="24"/>
      <c r="O186" s="48"/>
      <c r="P186" s="25" t="s">
        <v>783</v>
      </c>
      <c r="Q186" s="20" t="s">
        <v>857</v>
      </c>
      <c r="R186" s="20" t="s">
        <v>858</v>
      </c>
      <c r="S186" s="25" t="s">
        <v>224</v>
      </c>
      <c r="T186" s="25" t="s">
        <v>58</v>
      </c>
      <c r="U186" s="25"/>
      <c r="V186" s="25" t="s">
        <v>114</v>
      </c>
      <c r="W186" s="25"/>
      <c r="X186" s="25" t="s">
        <v>115</v>
      </c>
      <c r="Y186" s="13"/>
    </row>
    <row r="187" spans="1:25" s="2" customFormat="1" ht="64.8" x14ac:dyDescent="0.25">
      <c r="A187" s="25">
        <f>IF(C187="","",COUNTA($C$6:C187))</f>
        <v>162</v>
      </c>
      <c r="B187" s="25" t="s">
        <v>174</v>
      </c>
      <c r="C187" s="38" t="s">
        <v>924</v>
      </c>
      <c r="D187" s="26" t="s">
        <v>925</v>
      </c>
      <c r="E187" s="25"/>
      <c r="F187" s="21">
        <v>9.5000000000000001E-2</v>
      </c>
      <c r="G187" s="21"/>
      <c r="H187" s="21"/>
      <c r="I187" s="50"/>
      <c r="J187" s="50"/>
      <c r="K187" s="48" t="s">
        <v>104</v>
      </c>
      <c r="L187" s="48" t="s">
        <v>104</v>
      </c>
      <c r="M187" s="24" t="s">
        <v>653</v>
      </c>
      <c r="N187" s="24"/>
      <c r="O187" s="48"/>
      <c r="P187" s="25" t="s">
        <v>783</v>
      </c>
      <c r="Q187" s="20" t="s">
        <v>857</v>
      </c>
      <c r="R187" s="20" t="s">
        <v>858</v>
      </c>
      <c r="S187" s="25" t="s">
        <v>224</v>
      </c>
      <c r="T187" s="25" t="s">
        <v>58</v>
      </c>
      <c r="U187" s="25"/>
      <c r="V187" s="25" t="s">
        <v>114</v>
      </c>
      <c r="W187" s="25"/>
      <c r="X187" s="25" t="s">
        <v>115</v>
      </c>
      <c r="Y187" s="13"/>
    </row>
    <row r="188" spans="1:25" s="2" customFormat="1" ht="21.6" x14ac:dyDescent="0.25">
      <c r="A188" s="25">
        <f>IF(C188="","",COUNTA($C$6:C188))</f>
        <v>163</v>
      </c>
      <c r="B188" s="25" t="s">
        <v>174</v>
      </c>
      <c r="C188" s="38" t="s">
        <v>926</v>
      </c>
      <c r="D188" s="26" t="s">
        <v>927</v>
      </c>
      <c r="E188" s="25"/>
      <c r="F188" s="21">
        <v>0.24</v>
      </c>
      <c r="G188" s="21"/>
      <c r="H188" s="21"/>
      <c r="I188" s="50"/>
      <c r="J188" s="50"/>
      <c r="K188" s="48" t="s">
        <v>104</v>
      </c>
      <c r="L188" s="48" t="s">
        <v>104</v>
      </c>
      <c r="M188" s="24" t="s">
        <v>653</v>
      </c>
      <c r="N188" s="24" t="s">
        <v>874</v>
      </c>
      <c r="O188" s="48" t="s">
        <v>836</v>
      </c>
      <c r="P188" s="25" t="s">
        <v>783</v>
      </c>
      <c r="Q188" s="20" t="s">
        <v>857</v>
      </c>
      <c r="R188" s="20" t="s">
        <v>858</v>
      </c>
      <c r="S188" s="25" t="s">
        <v>224</v>
      </c>
      <c r="T188" s="25" t="s">
        <v>58</v>
      </c>
      <c r="U188" s="25"/>
      <c r="V188" s="25" t="s">
        <v>114</v>
      </c>
      <c r="W188" s="25"/>
      <c r="X188" s="25" t="s">
        <v>115</v>
      </c>
      <c r="Y188" s="13"/>
    </row>
    <row r="189" spans="1:25" s="2" customFormat="1" ht="64.8" x14ac:dyDescent="0.25">
      <c r="A189" s="25">
        <f>IF(C189="","",COUNTA($C$6:C189))</f>
        <v>164</v>
      </c>
      <c r="B189" s="25" t="s">
        <v>174</v>
      </c>
      <c r="C189" s="38" t="s">
        <v>928</v>
      </c>
      <c r="D189" s="26" t="s">
        <v>929</v>
      </c>
      <c r="E189" s="25"/>
      <c r="F189" s="21">
        <v>0.48</v>
      </c>
      <c r="G189" s="21"/>
      <c r="H189" s="21"/>
      <c r="I189" s="50"/>
      <c r="J189" s="50"/>
      <c r="K189" s="48" t="s">
        <v>104</v>
      </c>
      <c r="L189" s="48" t="s">
        <v>104</v>
      </c>
      <c r="M189" s="24" t="s">
        <v>653</v>
      </c>
      <c r="N189" s="24"/>
      <c r="O189" s="48"/>
      <c r="P189" s="25" t="s">
        <v>783</v>
      </c>
      <c r="Q189" s="20" t="s">
        <v>857</v>
      </c>
      <c r="R189" s="20" t="s">
        <v>858</v>
      </c>
      <c r="S189" s="25" t="s">
        <v>224</v>
      </c>
      <c r="T189" s="25" t="s">
        <v>58</v>
      </c>
      <c r="U189" s="25"/>
      <c r="V189" s="25" t="s">
        <v>114</v>
      </c>
      <c r="W189" s="25"/>
      <c r="X189" s="25" t="s">
        <v>115</v>
      </c>
      <c r="Y189" s="13"/>
    </row>
    <row r="190" spans="1:25" s="2" customFormat="1" ht="64.8" x14ac:dyDescent="0.25">
      <c r="A190" s="25">
        <f>IF(C190="","",COUNTA($C$6:C190))</f>
        <v>165</v>
      </c>
      <c r="B190" s="25" t="s">
        <v>174</v>
      </c>
      <c r="C190" s="38" t="s">
        <v>930</v>
      </c>
      <c r="D190" s="26" t="s">
        <v>1136</v>
      </c>
      <c r="E190" s="25"/>
      <c r="F190" s="21">
        <v>130</v>
      </c>
      <c r="G190" s="21"/>
      <c r="H190" s="21"/>
      <c r="I190" s="50"/>
      <c r="J190" s="50"/>
      <c r="K190" s="48" t="s">
        <v>104</v>
      </c>
      <c r="L190" s="48" t="s">
        <v>104</v>
      </c>
      <c r="M190" s="24" t="s">
        <v>653</v>
      </c>
      <c r="N190" s="24"/>
      <c r="O190" s="48"/>
      <c r="P190" s="25" t="s">
        <v>783</v>
      </c>
      <c r="Q190" s="20" t="s">
        <v>829</v>
      </c>
      <c r="R190" s="20" t="s">
        <v>797</v>
      </c>
      <c r="S190" s="25" t="s">
        <v>224</v>
      </c>
      <c r="T190" s="25" t="s">
        <v>44</v>
      </c>
      <c r="U190" s="25"/>
      <c r="V190" s="25"/>
      <c r="W190" s="25"/>
      <c r="X190" s="25" t="s">
        <v>45</v>
      </c>
      <c r="Y190" s="13"/>
    </row>
    <row r="191" spans="1:25" s="3" customFormat="1" ht="32.4" x14ac:dyDescent="0.25">
      <c r="A191" s="25">
        <f>IF(C191="","",COUNTA($C$6:C191))</f>
        <v>166</v>
      </c>
      <c r="B191" s="37" t="s">
        <v>174</v>
      </c>
      <c r="C191" s="38" t="s">
        <v>931</v>
      </c>
      <c r="D191" s="39" t="s">
        <v>932</v>
      </c>
      <c r="E191" s="37"/>
      <c r="F191" s="30">
        <v>10</v>
      </c>
      <c r="G191" s="30"/>
      <c r="H191" s="30"/>
      <c r="I191" s="53"/>
      <c r="J191" s="53"/>
      <c r="K191" s="117" t="s">
        <v>104</v>
      </c>
      <c r="L191" s="117" t="s">
        <v>104</v>
      </c>
      <c r="M191" s="38" t="s">
        <v>653</v>
      </c>
      <c r="N191" s="38"/>
      <c r="O191" s="117"/>
      <c r="P191" s="37" t="s">
        <v>783</v>
      </c>
      <c r="Q191" s="120" t="s">
        <v>829</v>
      </c>
      <c r="R191" s="120" t="s">
        <v>933</v>
      </c>
      <c r="S191" s="37" t="s">
        <v>224</v>
      </c>
      <c r="T191" s="37" t="s">
        <v>44</v>
      </c>
      <c r="U191" s="37"/>
      <c r="V191" s="37"/>
      <c r="W191" s="37"/>
      <c r="X191" s="37" t="s">
        <v>45</v>
      </c>
      <c r="Y191" s="68"/>
    </row>
    <row r="192" spans="1:25" s="2" customFormat="1" ht="54" x14ac:dyDescent="0.25">
      <c r="A192" s="25">
        <f>IF(C192="","",COUNTA($C$6:C192))</f>
        <v>167</v>
      </c>
      <c r="B192" s="25" t="s">
        <v>174</v>
      </c>
      <c r="C192" s="38" t="s">
        <v>934</v>
      </c>
      <c r="D192" s="26" t="s">
        <v>935</v>
      </c>
      <c r="E192" s="25"/>
      <c r="F192" s="21">
        <v>25</v>
      </c>
      <c r="G192" s="21"/>
      <c r="H192" s="21"/>
      <c r="I192" s="50"/>
      <c r="J192" s="50"/>
      <c r="K192" s="48" t="s">
        <v>104</v>
      </c>
      <c r="L192" s="48" t="s">
        <v>104</v>
      </c>
      <c r="M192" s="24" t="s">
        <v>653</v>
      </c>
      <c r="N192" s="24"/>
      <c r="O192" s="48"/>
      <c r="P192" s="25" t="s">
        <v>783</v>
      </c>
      <c r="Q192" s="20" t="s">
        <v>829</v>
      </c>
      <c r="R192" s="20" t="s">
        <v>933</v>
      </c>
      <c r="S192" s="25" t="s">
        <v>224</v>
      </c>
      <c r="T192" s="25" t="s">
        <v>44</v>
      </c>
      <c r="U192" s="25"/>
      <c r="V192" s="25"/>
      <c r="W192" s="25"/>
      <c r="X192" s="25" t="s">
        <v>45</v>
      </c>
      <c r="Y192" s="13"/>
    </row>
    <row r="193" spans="1:25" s="2" customFormat="1" ht="32.4" x14ac:dyDescent="0.25">
      <c r="A193" s="25">
        <f>IF(C193="","",COUNTA($C$6:C193))</f>
        <v>168</v>
      </c>
      <c r="B193" s="25" t="s">
        <v>174</v>
      </c>
      <c r="C193" s="38" t="s">
        <v>936</v>
      </c>
      <c r="D193" s="26" t="s">
        <v>937</v>
      </c>
      <c r="E193" s="25"/>
      <c r="F193" s="21">
        <v>3.28</v>
      </c>
      <c r="G193" s="21"/>
      <c r="H193" s="21"/>
      <c r="I193" s="50"/>
      <c r="J193" s="50"/>
      <c r="K193" s="48" t="s">
        <v>104</v>
      </c>
      <c r="L193" s="48" t="s">
        <v>104</v>
      </c>
      <c r="M193" s="24" t="s">
        <v>938</v>
      </c>
      <c r="N193" s="24"/>
      <c r="O193" s="48"/>
      <c r="P193" s="25" t="s">
        <v>783</v>
      </c>
      <c r="Q193" s="20" t="s">
        <v>829</v>
      </c>
      <c r="R193" s="20" t="s">
        <v>797</v>
      </c>
      <c r="S193" s="25" t="s">
        <v>224</v>
      </c>
      <c r="T193" s="25" t="s">
        <v>44</v>
      </c>
      <c r="U193" s="25"/>
      <c r="V193" s="25"/>
      <c r="W193" s="25"/>
      <c r="X193" s="25" t="s">
        <v>45</v>
      </c>
      <c r="Y193" s="13"/>
    </row>
    <row r="194" spans="1:25" s="2" customFormat="1" ht="10.8" x14ac:dyDescent="0.25">
      <c r="A194" s="25">
        <f>IF(C194="","",COUNTA($C$6:C194))</f>
        <v>169</v>
      </c>
      <c r="B194" s="25" t="s">
        <v>174</v>
      </c>
      <c r="C194" s="38" t="s">
        <v>939</v>
      </c>
      <c r="D194" s="26" t="s">
        <v>940</v>
      </c>
      <c r="E194" s="25"/>
      <c r="F194" s="21"/>
      <c r="G194" s="21"/>
      <c r="H194" s="21"/>
      <c r="I194" s="50"/>
      <c r="J194" s="50"/>
      <c r="K194" s="48" t="s">
        <v>104</v>
      </c>
      <c r="L194" s="48" t="s">
        <v>104</v>
      </c>
      <c r="M194" s="24" t="s">
        <v>653</v>
      </c>
      <c r="N194" s="24"/>
      <c r="O194" s="48"/>
      <c r="P194" s="25" t="s">
        <v>783</v>
      </c>
      <c r="Q194" s="20" t="s">
        <v>829</v>
      </c>
      <c r="R194" s="20" t="s">
        <v>933</v>
      </c>
      <c r="S194" s="25" t="s">
        <v>224</v>
      </c>
      <c r="T194" s="25" t="s">
        <v>44</v>
      </c>
      <c r="U194" s="25"/>
      <c r="V194" s="25"/>
      <c r="W194" s="25"/>
      <c r="X194" s="25" t="s">
        <v>45</v>
      </c>
      <c r="Y194" s="13"/>
    </row>
    <row r="195" spans="1:25" s="2" customFormat="1" ht="10.8" x14ac:dyDescent="0.25">
      <c r="A195" s="140" t="s">
        <v>941</v>
      </c>
      <c r="B195" s="140"/>
      <c r="C195" s="140"/>
      <c r="D195" s="22">
        <f>COUNTA(C196:C198)</f>
        <v>3</v>
      </c>
      <c r="E195" s="24"/>
      <c r="F195" s="21">
        <f t="shared" ref="F195:H195" si="22">SUM(F196:F198)</f>
        <v>11.94</v>
      </c>
      <c r="G195" s="21">
        <f t="shared" si="22"/>
        <v>2.8</v>
      </c>
      <c r="H195" s="21">
        <f t="shared" si="22"/>
        <v>2.4200000000000004</v>
      </c>
      <c r="I195" s="47">
        <f>COUNTIF(I196:I198,"&gt;0")</f>
        <v>1</v>
      </c>
      <c r="J195" s="47">
        <f>COUNTIF(J196:J198,"&gt;0")</f>
        <v>1</v>
      </c>
      <c r="K195" s="24"/>
      <c r="L195" s="48"/>
      <c r="M195" s="24"/>
      <c r="N195" s="24"/>
      <c r="O195" s="48"/>
      <c r="P195" s="25"/>
      <c r="Q195" s="20"/>
      <c r="R195" s="20"/>
      <c r="S195" s="25"/>
      <c r="T195" s="25"/>
      <c r="U195" s="25"/>
      <c r="V195" s="25"/>
      <c r="W195" s="25"/>
      <c r="X195" s="13"/>
      <c r="Y195" s="13"/>
    </row>
    <row r="196" spans="1:25" s="2" customFormat="1" ht="64.8" x14ac:dyDescent="0.25">
      <c r="A196" s="25">
        <f>IF(C196="","",COUNTA($C$6:C196))</f>
        <v>170</v>
      </c>
      <c r="B196" s="25" t="s">
        <v>29</v>
      </c>
      <c r="C196" s="24" t="s">
        <v>942</v>
      </c>
      <c r="D196" s="24" t="s">
        <v>943</v>
      </c>
      <c r="E196" s="24" t="s">
        <v>354</v>
      </c>
      <c r="F196" s="21">
        <v>7.8</v>
      </c>
      <c r="G196" s="21">
        <v>1.3</v>
      </c>
      <c r="H196" s="29">
        <v>1.32</v>
      </c>
      <c r="I196" s="50" t="s">
        <v>33</v>
      </c>
      <c r="J196" s="50" t="s">
        <v>70</v>
      </c>
      <c r="K196" s="24" t="s">
        <v>944</v>
      </c>
      <c r="L196" s="48" t="s">
        <v>945</v>
      </c>
      <c r="M196" s="24" t="s">
        <v>946</v>
      </c>
      <c r="N196" s="24"/>
      <c r="O196" s="48" t="s">
        <v>947</v>
      </c>
      <c r="P196" s="25" t="s">
        <v>948</v>
      </c>
      <c r="Q196" s="20" t="s">
        <v>949</v>
      </c>
      <c r="R196" s="20" t="s">
        <v>950</v>
      </c>
      <c r="S196" s="72" t="s">
        <v>135</v>
      </c>
      <c r="T196" s="25" t="s">
        <v>80</v>
      </c>
      <c r="U196" s="25">
        <v>0.8</v>
      </c>
      <c r="V196" s="25"/>
      <c r="W196" s="25"/>
      <c r="X196" s="25" t="s">
        <v>337</v>
      </c>
      <c r="Y196" s="13" t="s">
        <v>46</v>
      </c>
    </row>
    <row r="197" spans="1:25" s="2" customFormat="1" ht="43.2" x14ac:dyDescent="0.25">
      <c r="A197" s="25">
        <f>IF(C197="","",COUNTA($C$6:C197))</f>
        <v>171</v>
      </c>
      <c r="B197" s="73" t="s">
        <v>29</v>
      </c>
      <c r="C197" s="123" t="s">
        <v>951</v>
      </c>
      <c r="D197" s="124" t="s">
        <v>952</v>
      </c>
      <c r="E197" s="24" t="s">
        <v>354</v>
      </c>
      <c r="F197" s="21">
        <v>3.94</v>
      </c>
      <c r="G197" s="21">
        <v>1.5</v>
      </c>
      <c r="H197" s="125">
        <v>0.9</v>
      </c>
      <c r="I197" s="50" t="s">
        <v>33</v>
      </c>
      <c r="J197" s="50" t="s">
        <v>70</v>
      </c>
      <c r="K197" s="123" t="s">
        <v>953</v>
      </c>
      <c r="L197" s="48" t="s">
        <v>954</v>
      </c>
      <c r="M197" s="123" t="s">
        <v>955</v>
      </c>
      <c r="N197" s="123"/>
      <c r="O197" s="48" t="s">
        <v>956</v>
      </c>
      <c r="P197" s="25" t="s">
        <v>948</v>
      </c>
      <c r="Q197" s="20" t="s">
        <v>949</v>
      </c>
      <c r="R197" s="20" t="s">
        <v>957</v>
      </c>
      <c r="S197" s="72" t="s">
        <v>135</v>
      </c>
      <c r="T197" s="25" t="s">
        <v>80</v>
      </c>
      <c r="U197" s="25">
        <v>0.8</v>
      </c>
      <c r="V197" s="25"/>
      <c r="W197" s="25"/>
      <c r="X197" s="25" t="s">
        <v>337</v>
      </c>
      <c r="Y197" s="13" t="s">
        <v>46</v>
      </c>
    </row>
    <row r="198" spans="1:25" s="2" customFormat="1" ht="43.2" x14ac:dyDescent="0.25">
      <c r="A198" s="25">
        <f>IF(C198="","",COUNTA($C$6:C198))</f>
        <v>172</v>
      </c>
      <c r="B198" s="73" t="s">
        <v>81</v>
      </c>
      <c r="C198" s="126" t="s">
        <v>958</v>
      </c>
      <c r="D198" s="126" t="s">
        <v>959</v>
      </c>
      <c r="E198" s="24" t="s">
        <v>152</v>
      </c>
      <c r="F198" s="21">
        <v>0.2</v>
      </c>
      <c r="G198" s="21"/>
      <c r="H198" s="127">
        <v>0.2</v>
      </c>
      <c r="I198" s="50">
        <v>6</v>
      </c>
      <c r="J198" s="50">
        <v>12</v>
      </c>
      <c r="K198" s="123" t="s">
        <v>128</v>
      </c>
      <c r="L198" s="48" t="s">
        <v>104</v>
      </c>
      <c r="M198" s="123" t="s">
        <v>948</v>
      </c>
      <c r="N198" s="123" t="s">
        <v>948</v>
      </c>
      <c r="O198" s="48" t="s">
        <v>948</v>
      </c>
      <c r="P198" s="25" t="s">
        <v>948</v>
      </c>
      <c r="Q198" s="20" t="s">
        <v>949</v>
      </c>
      <c r="R198" s="20" t="s">
        <v>437</v>
      </c>
      <c r="S198" s="72" t="s">
        <v>135</v>
      </c>
      <c r="T198" s="25" t="s">
        <v>58</v>
      </c>
      <c r="U198" s="25">
        <v>1</v>
      </c>
      <c r="V198" s="25"/>
      <c r="W198" s="25"/>
      <c r="X198" s="25" t="s">
        <v>45</v>
      </c>
      <c r="Y198" s="13"/>
    </row>
    <row r="199" spans="1:25" s="6" customFormat="1" ht="12.6" x14ac:dyDescent="0.25">
      <c r="A199" s="140" t="s">
        <v>960</v>
      </c>
      <c r="B199" s="140"/>
      <c r="C199" s="140"/>
      <c r="D199" s="22">
        <f>COUNTA(C200:C214)</f>
        <v>15</v>
      </c>
      <c r="E199" s="24"/>
      <c r="F199" s="21">
        <f t="shared" ref="F199:H199" si="23">SUM(F200:F214)</f>
        <v>33.260000000000005</v>
      </c>
      <c r="G199" s="21">
        <f t="shared" si="23"/>
        <v>17.400000000000002</v>
      </c>
      <c r="H199" s="21">
        <f t="shared" si="23"/>
        <v>11.749999999999998</v>
      </c>
      <c r="I199" s="47">
        <f>COUNTIF(I200:I214,"&gt;0")</f>
        <v>7</v>
      </c>
      <c r="J199" s="47">
        <f>COUNTIF(J200:J214,"&gt;0")</f>
        <v>4</v>
      </c>
      <c r="K199" s="24"/>
      <c r="L199" s="48"/>
      <c r="M199" s="24"/>
      <c r="N199" s="24"/>
      <c r="O199" s="48"/>
      <c r="P199" s="25"/>
      <c r="Q199" s="20"/>
      <c r="R199" s="20"/>
      <c r="S199" s="25"/>
      <c r="T199" s="25"/>
      <c r="U199" s="25"/>
      <c r="V199" s="25"/>
      <c r="W199" s="94"/>
      <c r="X199" s="95"/>
      <c r="Y199" s="105"/>
    </row>
    <row r="200" spans="1:25" s="2" customFormat="1" ht="108" x14ac:dyDescent="0.25">
      <c r="A200" s="25">
        <f>IF(C200="","",COUNTA($C$6:C200))</f>
        <v>173</v>
      </c>
      <c r="B200" s="25" t="s">
        <v>29</v>
      </c>
      <c r="C200" s="24" t="s">
        <v>961</v>
      </c>
      <c r="D200" s="24" t="s">
        <v>962</v>
      </c>
      <c r="E200" s="25" t="s">
        <v>200</v>
      </c>
      <c r="F200" s="21">
        <v>12.68</v>
      </c>
      <c r="G200" s="21">
        <v>11.99</v>
      </c>
      <c r="H200" s="29">
        <v>2.4</v>
      </c>
      <c r="I200" s="50" t="s">
        <v>33</v>
      </c>
      <c r="J200" s="50">
        <v>12</v>
      </c>
      <c r="K200" s="28" t="s">
        <v>963</v>
      </c>
      <c r="L200" s="48" t="s">
        <v>964</v>
      </c>
      <c r="M200" s="24" t="s">
        <v>965</v>
      </c>
      <c r="N200" s="24" t="s">
        <v>966</v>
      </c>
      <c r="O200" s="48" t="s">
        <v>967</v>
      </c>
      <c r="P200" s="25" t="s">
        <v>968</v>
      </c>
      <c r="Q200" s="20" t="s">
        <v>969</v>
      </c>
      <c r="R200" s="20" t="s">
        <v>970</v>
      </c>
      <c r="S200" s="25" t="s">
        <v>79</v>
      </c>
      <c r="T200" s="25" t="s">
        <v>971</v>
      </c>
      <c r="U200" s="25">
        <v>0.8</v>
      </c>
      <c r="V200" s="25" t="s">
        <v>114</v>
      </c>
      <c r="W200" s="25"/>
      <c r="X200" s="25" t="s">
        <v>116</v>
      </c>
      <c r="Y200" s="13" t="s">
        <v>57</v>
      </c>
    </row>
    <row r="201" spans="1:25" s="6" customFormat="1" ht="43.2" x14ac:dyDescent="0.25">
      <c r="A201" s="25">
        <f>IF(C201="","",COUNTA($C$6:C201))</f>
        <v>174</v>
      </c>
      <c r="B201" s="25" t="s">
        <v>29</v>
      </c>
      <c r="C201" s="24" t="s">
        <v>972</v>
      </c>
      <c r="D201" s="26" t="s">
        <v>973</v>
      </c>
      <c r="E201" s="25" t="s">
        <v>974</v>
      </c>
      <c r="F201" s="29">
        <v>5.1100000000000003</v>
      </c>
      <c r="G201" s="29">
        <v>4.7</v>
      </c>
      <c r="H201" s="29">
        <v>0.8</v>
      </c>
      <c r="I201" s="50" t="s">
        <v>33</v>
      </c>
      <c r="J201" s="50" t="s">
        <v>34</v>
      </c>
      <c r="K201" s="24" t="s">
        <v>975</v>
      </c>
      <c r="L201" s="48" t="s">
        <v>976</v>
      </c>
      <c r="M201" s="24" t="s">
        <v>977</v>
      </c>
      <c r="N201" s="24" t="s">
        <v>966</v>
      </c>
      <c r="O201" s="48" t="s">
        <v>967</v>
      </c>
      <c r="P201" s="25" t="s">
        <v>968</v>
      </c>
      <c r="Q201" s="20" t="s">
        <v>969</v>
      </c>
      <c r="R201" s="20" t="s">
        <v>978</v>
      </c>
      <c r="S201" s="72" t="s">
        <v>79</v>
      </c>
      <c r="T201" s="25" t="s">
        <v>971</v>
      </c>
      <c r="U201" s="25">
        <v>0.8</v>
      </c>
      <c r="V201" s="25" t="s">
        <v>114</v>
      </c>
      <c r="W201" s="25"/>
      <c r="X201" s="25" t="s">
        <v>116</v>
      </c>
      <c r="Y201" s="135" t="s">
        <v>46</v>
      </c>
    </row>
    <row r="202" spans="1:25" s="6" customFormat="1" ht="43.2" x14ac:dyDescent="0.25">
      <c r="A202" s="25">
        <f>IF(C202="","",COUNTA($C$6:C202))</f>
        <v>175</v>
      </c>
      <c r="B202" s="25" t="s">
        <v>29</v>
      </c>
      <c r="C202" s="24" t="s">
        <v>979</v>
      </c>
      <c r="D202" s="36" t="s">
        <v>980</v>
      </c>
      <c r="E202" s="25" t="s">
        <v>142</v>
      </c>
      <c r="F202" s="21">
        <v>1.28</v>
      </c>
      <c r="G202" s="29">
        <v>0.11</v>
      </c>
      <c r="H202" s="29">
        <v>1.17</v>
      </c>
      <c r="I202" s="50" t="s">
        <v>33</v>
      </c>
      <c r="J202" s="50">
        <v>12</v>
      </c>
      <c r="K202" s="24" t="s">
        <v>57</v>
      </c>
      <c r="L202" s="48" t="s">
        <v>981</v>
      </c>
      <c r="M202" s="24" t="s">
        <v>40</v>
      </c>
      <c r="N202" s="24"/>
      <c r="O202" s="48"/>
      <c r="P202" s="31" t="s">
        <v>982</v>
      </c>
      <c r="Q202" s="98" t="s">
        <v>983</v>
      </c>
      <c r="R202" s="20" t="s">
        <v>984</v>
      </c>
      <c r="S202" s="72" t="s">
        <v>43</v>
      </c>
      <c r="T202" s="25" t="s">
        <v>58</v>
      </c>
      <c r="U202" s="25">
        <v>0.8</v>
      </c>
      <c r="V202" s="25" t="s">
        <v>114</v>
      </c>
      <c r="W202" s="94"/>
      <c r="X202" s="25" t="s">
        <v>115</v>
      </c>
      <c r="Y202" s="13" t="s">
        <v>57</v>
      </c>
    </row>
    <row r="203" spans="1:25" s="6" customFormat="1" ht="43.2" x14ac:dyDescent="0.25">
      <c r="A203" s="25">
        <f>IF(C203="","",COUNTA($C$6:C203))</f>
        <v>176</v>
      </c>
      <c r="B203" s="25" t="s">
        <v>29</v>
      </c>
      <c r="C203" s="24" t="s">
        <v>985</v>
      </c>
      <c r="D203" s="36" t="s">
        <v>986</v>
      </c>
      <c r="E203" s="25" t="s">
        <v>142</v>
      </c>
      <c r="F203" s="21">
        <v>0.96</v>
      </c>
      <c r="G203" s="21">
        <v>0.5</v>
      </c>
      <c r="H203" s="21">
        <v>0.46</v>
      </c>
      <c r="I203" s="50" t="s">
        <v>33</v>
      </c>
      <c r="J203" s="50">
        <v>12</v>
      </c>
      <c r="K203" s="24" t="s">
        <v>57</v>
      </c>
      <c r="L203" s="48" t="s">
        <v>987</v>
      </c>
      <c r="M203" s="24" t="s">
        <v>40</v>
      </c>
      <c r="N203" s="24"/>
      <c r="O203" s="48"/>
      <c r="P203" s="31" t="s">
        <v>988</v>
      </c>
      <c r="Q203" s="98" t="s">
        <v>989</v>
      </c>
      <c r="R203" s="20" t="s">
        <v>990</v>
      </c>
      <c r="S203" s="72" t="s">
        <v>43</v>
      </c>
      <c r="T203" s="25" t="s">
        <v>58</v>
      </c>
      <c r="U203" s="25">
        <v>0.8</v>
      </c>
      <c r="V203" s="25" t="s">
        <v>114</v>
      </c>
      <c r="W203" s="94"/>
      <c r="X203" s="25" t="s">
        <v>115</v>
      </c>
      <c r="Y203" s="13" t="s">
        <v>57</v>
      </c>
    </row>
    <row r="204" spans="1:25" s="2" customFormat="1" ht="43.2" x14ac:dyDescent="0.25">
      <c r="A204" s="25">
        <f>IF(C204="","",COUNTA($C$6:C204))</f>
        <v>177</v>
      </c>
      <c r="B204" s="25" t="s">
        <v>29</v>
      </c>
      <c r="C204" s="33" t="s">
        <v>991</v>
      </c>
      <c r="D204" s="36" t="s">
        <v>992</v>
      </c>
      <c r="E204" s="31" t="s">
        <v>329</v>
      </c>
      <c r="F204" s="34">
        <v>1.87</v>
      </c>
      <c r="G204" s="34">
        <v>0.1</v>
      </c>
      <c r="H204" s="34">
        <v>1.77</v>
      </c>
      <c r="I204" s="50" t="s">
        <v>33</v>
      </c>
      <c r="J204" s="51" t="s">
        <v>34</v>
      </c>
      <c r="K204" s="79" t="s">
        <v>993</v>
      </c>
      <c r="L204" s="24" t="s">
        <v>994</v>
      </c>
      <c r="M204" s="24" t="s">
        <v>40</v>
      </c>
      <c r="N204" s="24"/>
      <c r="O204" s="48"/>
      <c r="P204" s="31" t="s">
        <v>995</v>
      </c>
      <c r="Q204" s="98" t="s">
        <v>996</v>
      </c>
      <c r="R204" s="20" t="s">
        <v>997</v>
      </c>
      <c r="S204" s="25" t="s">
        <v>79</v>
      </c>
      <c r="T204" s="25" t="s">
        <v>58</v>
      </c>
      <c r="U204" s="25">
        <v>0.8</v>
      </c>
      <c r="V204" s="25" t="s">
        <v>114</v>
      </c>
      <c r="W204" s="25"/>
      <c r="X204" s="25" t="s">
        <v>115</v>
      </c>
      <c r="Y204" s="13" t="s">
        <v>57</v>
      </c>
    </row>
    <row r="205" spans="1:25" s="2" customFormat="1" ht="54" x14ac:dyDescent="0.25">
      <c r="A205" s="25">
        <f>IF(C205="","",COUNTA($C$6:C205))</f>
        <v>178</v>
      </c>
      <c r="B205" s="25" t="s">
        <v>81</v>
      </c>
      <c r="C205" s="24" t="s">
        <v>998</v>
      </c>
      <c r="D205" s="36" t="s">
        <v>999</v>
      </c>
      <c r="E205" s="25" t="s">
        <v>166</v>
      </c>
      <c r="F205" s="21">
        <v>4.66</v>
      </c>
      <c r="G205" s="21"/>
      <c r="H205" s="21">
        <v>2.8</v>
      </c>
      <c r="I205" s="116">
        <v>12</v>
      </c>
      <c r="J205" s="51" t="s">
        <v>34</v>
      </c>
      <c r="K205" s="28" t="s">
        <v>1000</v>
      </c>
      <c r="L205" s="24" t="s">
        <v>1001</v>
      </c>
      <c r="M205" s="24" t="s">
        <v>40</v>
      </c>
      <c r="N205" s="24"/>
      <c r="O205" s="48"/>
      <c r="P205" s="31" t="s">
        <v>1002</v>
      </c>
      <c r="Q205" s="98" t="s">
        <v>1003</v>
      </c>
      <c r="R205" s="20" t="s">
        <v>997</v>
      </c>
      <c r="S205" s="25" t="s">
        <v>79</v>
      </c>
      <c r="T205" s="25" t="s">
        <v>58</v>
      </c>
      <c r="U205" s="25">
        <v>1.2</v>
      </c>
      <c r="V205" s="25" t="s">
        <v>114</v>
      </c>
      <c r="W205" s="25"/>
      <c r="X205" s="25" t="s">
        <v>115</v>
      </c>
      <c r="Y205" s="13" t="s">
        <v>91</v>
      </c>
    </row>
    <row r="206" spans="1:25" s="2" customFormat="1" ht="32.4" x14ac:dyDescent="0.25">
      <c r="A206" s="25">
        <f>IF(C206="","",COUNTA($C$6:C206))</f>
        <v>179</v>
      </c>
      <c r="B206" s="25" t="s">
        <v>81</v>
      </c>
      <c r="C206" s="128" t="s">
        <v>1004</v>
      </c>
      <c r="D206" s="26" t="s">
        <v>1005</v>
      </c>
      <c r="E206" s="25" t="s">
        <v>152</v>
      </c>
      <c r="F206" s="34">
        <v>0.17</v>
      </c>
      <c r="G206" s="34"/>
      <c r="H206" s="34">
        <v>0.17</v>
      </c>
      <c r="I206" s="50">
        <v>8</v>
      </c>
      <c r="J206" s="50">
        <v>12</v>
      </c>
      <c r="K206" s="33" t="s">
        <v>128</v>
      </c>
      <c r="L206" s="24" t="s">
        <v>158</v>
      </c>
      <c r="M206" s="24" t="s">
        <v>968</v>
      </c>
      <c r="N206" s="24" t="s">
        <v>966</v>
      </c>
      <c r="O206" s="48" t="s">
        <v>967</v>
      </c>
      <c r="P206" s="31" t="s">
        <v>1006</v>
      </c>
      <c r="Q206" s="98" t="s">
        <v>1007</v>
      </c>
      <c r="R206" s="20" t="s">
        <v>997</v>
      </c>
      <c r="S206" s="25" t="s">
        <v>135</v>
      </c>
      <c r="T206" s="25" t="s">
        <v>58</v>
      </c>
      <c r="U206" s="25">
        <v>1</v>
      </c>
      <c r="V206" s="25" t="s">
        <v>114</v>
      </c>
      <c r="W206" s="25"/>
      <c r="X206" s="13" t="s">
        <v>115</v>
      </c>
      <c r="Y206" s="13" t="s">
        <v>155</v>
      </c>
    </row>
    <row r="207" spans="1:25" s="2" customFormat="1" ht="75.599999999999994" x14ac:dyDescent="0.25">
      <c r="A207" s="25">
        <f>IF(C207="","",COUNTA($C$6:C207))</f>
        <v>180</v>
      </c>
      <c r="B207" s="25" t="s">
        <v>81</v>
      </c>
      <c r="C207" s="38" t="s">
        <v>1008</v>
      </c>
      <c r="D207" s="26" t="s">
        <v>1009</v>
      </c>
      <c r="E207" s="31" t="s">
        <v>166</v>
      </c>
      <c r="F207" s="21">
        <v>0.42</v>
      </c>
      <c r="G207" s="21"/>
      <c r="H207" s="21">
        <v>0.42</v>
      </c>
      <c r="I207" s="51">
        <v>10</v>
      </c>
      <c r="J207" s="51" t="s">
        <v>34</v>
      </c>
      <c r="K207" s="28" t="s">
        <v>91</v>
      </c>
      <c r="L207" s="24" t="s">
        <v>1010</v>
      </c>
      <c r="M207" s="24" t="s">
        <v>968</v>
      </c>
      <c r="N207" s="24" t="s">
        <v>966</v>
      </c>
      <c r="O207" s="48" t="s">
        <v>967</v>
      </c>
      <c r="P207" s="31" t="s">
        <v>1011</v>
      </c>
      <c r="Q207" s="98" t="s">
        <v>1012</v>
      </c>
      <c r="R207" s="20" t="s">
        <v>997</v>
      </c>
      <c r="S207" s="25" t="s">
        <v>79</v>
      </c>
      <c r="T207" s="25" t="s">
        <v>58</v>
      </c>
      <c r="U207" s="25">
        <v>1</v>
      </c>
      <c r="V207" s="25" t="s">
        <v>114</v>
      </c>
      <c r="W207" s="25"/>
      <c r="X207" s="13" t="s">
        <v>115</v>
      </c>
      <c r="Y207" s="13" t="s">
        <v>155</v>
      </c>
    </row>
    <row r="208" spans="1:25" s="2" customFormat="1" ht="32.4" x14ac:dyDescent="0.25">
      <c r="A208" s="25">
        <f>IF(C208="","",COUNTA($C$6:C208))</f>
        <v>181</v>
      </c>
      <c r="B208" s="25" t="s">
        <v>81</v>
      </c>
      <c r="C208" s="128" t="s">
        <v>1013</v>
      </c>
      <c r="D208" s="26" t="s">
        <v>1014</v>
      </c>
      <c r="E208" s="31" t="s">
        <v>166</v>
      </c>
      <c r="F208" s="34">
        <v>0.2</v>
      </c>
      <c r="G208" s="34"/>
      <c r="H208" s="34">
        <v>0.2</v>
      </c>
      <c r="I208" s="51" t="s">
        <v>1015</v>
      </c>
      <c r="J208" s="51" t="s">
        <v>34</v>
      </c>
      <c r="K208" s="28" t="s">
        <v>91</v>
      </c>
      <c r="L208" s="24" t="s">
        <v>1016</v>
      </c>
      <c r="M208" s="24" t="s">
        <v>968</v>
      </c>
      <c r="N208" s="24" t="s">
        <v>966</v>
      </c>
      <c r="O208" s="48" t="s">
        <v>967</v>
      </c>
      <c r="P208" s="31" t="s">
        <v>1017</v>
      </c>
      <c r="Q208" s="98" t="s">
        <v>1018</v>
      </c>
      <c r="R208" s="20" t="s">
        <v>997</v>
      </c>
      <c r="S208" s="25" t="s">
        <v>135</v>
      </c>
      <c r="T208" s="25" t="s">
        <v>58</v>
      </c>
      <c r="U208" s="25">
        <v>1</v>
      </c>
      <c r="V208" s="25" t="s">
        <v>114</v>
      </c>
      <c r="W208" s="25"/>
      <c r="X208" s="13" t="s">
        <v>115</v>
      </c>
      <c r="Y208" s="13" t="s">
        <v>155</v>
      </c>
    </row>
    <row r="209" spans="1:25" s="2" customFormat="1" ht="75.599999999999994" x14ac:dyDescent="0.25">
      <c r="A209" s="25">
        <f>IF(C209="","",COUNTA($C$6:C209))</f>
        <v>182</v>
      </c>
      <c r="B209" s="25" t="s">
        <v>81</v>
      </c>
      <c r="C209" s="38" t="s">
        <v>1019</v>
      </c>
      <c r="D209" s="26" t="s">
        <v>1020</v>
      </c>
      <c r="E209" s="25" t="s">
        <v>166</v>
      </c>
      <c r="F209" s="21">
        <v>0.93</v>
      </c>
      <c r="G209" s="21"/>
      <c r="H209" s="21">
        <v>0.16</v>
      </c>
      <c r="I209" s="51">
        <v>12</v>
      </c>
      <c r="J209" s="50" t="s">
        <v>34</v>
      </c>
      <c r="K209" s="28" t="s">
        <v>91</v>
      </c>
      <c r="L209" s="24" t="s">
        <v>1021</v>
      </c>
      <c r="M209" s="24" t="s">
        <v>968</v>
      </c>
      <c r="N209" s="24" t="s">
        <v>966</v>
      </c>
      <c r="O209" s="48" t="s">
        <v>967</v>
      </c>
      <c r="P209" s="31" t="s">
        <v>982</v>
      </c>
      <c r="Q209" s="98" t="s">
        <v>983</v>
      </c>
      <c r="R209" s="20" t="s">
        <v>997</v>
      </c>
      <c r="S209" s="25" t="s">
        <v>135</v>
      </c>
      <c r="T209" s="25" t="s">
        <v>58</v>
      </c>
      <c r="U209" s="25">
        <v>1</v>
      </c>
      <c r="V209" s="25" t="s">
        <v>114</v>
      </c>
      <c r="W209" s="25"/>
      <c r="X209" s="13" t="s">
        <v>115</v>
      </c>
      <c r="Y209" s="13" t="s">
        <v>91</v>
      </c>
    </row>
    <row r="210" spans="1:25" s="4" customFormat="1" ht="75.599999999999994" x14ac:dyDescent="0.25">
      <c r="A210" s="31">
        <f>IF(C210="","",COUNTA($C$6:C210))</f>
        <v>183</v>
      </c>
      <c r="B210" s="31" t="s">
        <v>81</v>
      </c>
      <c r="C210" s="129" t="s">
        <v>1022</v>
      </c>
      <c r="D210" s="28" t="s">
        <v>1023</v>
      </c>
      <c r="E210" s="28" t="s">
        <v>166</v>
      </c>
      <c r="F210" s="29">
        <v>0.9</v>
      </c>
      <c r="G210" s="29"/>
      <c r="H210" s="29">
        <v>0.05</v>
      </c>
      <c r="I210" s="51">
        <v>12</v>
      </c>
      <c r="J210" s="51" t="s">
        <v>34</v>
      </c>
      <c r="K210" s="52" t="s">
        <v>1024</v>
      </c>
      <c r="L210" s="52"/>
      <c r="M210" s="28" t="s">
        <v>968</v>
      </c>
      <c r="N210" s="24" t="s">
        <v>966</v>
      </c>
      <c r="O210" s="48" t="s">
        <v>967</v>
      </c>
      <c r="P210" s="31" t="s">
        <v>982</v>
      </c>
      <c r="Q210" s="98" t="s">
        <v>983</v>
      </c>
      <c r="R210" s="20" t="s">
        <v>997</v>
      </c>
      <c r="S210" s="31" t="s">
        <v>43</v>
      </c>
      <c r="T210" s="31" t="s">
        <v>58</v>
      </c>
      <c r="U210" s="31">
        <v>1</v>
      </c>
      <c r="V210" s="31"/>
      <c r="W210" s="31"/>
      <c r="X210" s="70" t="s">
        <v>115</v>
      </c>
      <c r="Y210" s="70"/>
    </row>
    <row r="211" spans="1:25" s="2" customFormat="1" ht="43.2" x14ac:dyDescent="0.25">
      <c r="A211" s="25">
        <f>IF(C211="","",COUNTA($C$6:C211))</f>
        <v>184</v>
      </c>
      <c r="B211" s="25" t="s">
        <v>81</v>
      </c>
      <c r="C211" s="38" t="s">
        <v>1025</v>
      </c>
      <c r="D211" s="26" t="s">
        <v>1026</v>
      </c>
      <c r="E211" s="24" t="s">
        <v>166</v>
      </c>
      <c r="F211" s="21">
        <v>1.68</v>
      </c>
      <c r="G211" s="21"/>
      <c r="H211" s="30">
        <v>0.5</v>
      </c>
      <c r="I211" s="50">
        <v>12</v>
      </c>
      <c r="J211" s="50" t="s">
        <v>34</v>
      </c>
      <c r="K211" s="55" t="s">
        <v>1027</v>
      </c>
      <c r="L211" s="55" t="s">
        <v>1028</v>
      </c>
      <c r="M211" s="24" t="s">
        <v>968</v>
      </c>
      <c r="N211" s="24" t="s">
        <v>966</v>
      </c>
      <c r="O211" s="48" t="s">
        <v>967</v>
      </c>
      <c r="P211" s="31" t="s">
        <v>1002</v>
      </c>
      <c r="Q211" s="98" t="s">
        <v>1003</v>
      </c>
      <c r="R211" s="20" t="s">
        <v>997</v>
      </c>
      <c r="S211" s="25" t="s">
        <v>79</v>
      </c>
      <c r="T211" s="25" t="s">
        <v>58</v>
      </c>
      <c r="U211" s="25">
        <v>1</v>
      </c>
      <c r="V211" s="25" t="s">
        <v>114</v>
      </c>
      <c r="W211" s="25"/>
      <c r="X211" s="13" t="s">
        <v>115</v>
      </c>
      <c r="Y211" s="13" t="s">
        <v>91</v>
      </c>
    </row>
    <row r="212" spans="1:25" s="2" customFormat="1" ht="54" x14ac:dyDescent="0.25">
      <c r="A212" s="25">
        <f>IF(C212="","",COUNTA($C$6:C212))</f>
        <v>185</v>
      </c>
      <c r="B212" s="25" t="s">
        <v>81</v>
      </c>
      <c r="C212" s="38" t="s">
        <v>1029</v>
      </c>
      <c r="D212" s="26" t="s">
        <v>1030</v>
      </c>
      <c r="E212" s="24" t="s">
        <v>166</v>
      </c>
      <c r="F212" s="21">
        <v>2.4</v>
      </c>
      <c r="G212" s="21"/>
      <c r="H212" s="21">
        <v>0.85</v>
      </c>
      <c r="I212" s="50">
        <v>5</v>
      </c>
      <c r="J212" s="50" t="s">
        <v>34</v>
      </c>
      <c r="K212" s="55" t="s">
        <v>1031</v>
      </c>
      <c r="L212" s="55" t="s">
        <v>158</v>
      </c>
      <c r="M212" s="24" t="s">
        <v>968</v>
      </c>
      <c r="N212" s="24" t="s">
        <v>966</v>
      </c>
      <c r="O212" s="48" t="s">
        <v>967</v>
      </c>
      <c r="P212" s="31" t="s">
        <v>1032</v>
      </c>
      <c r="Q212" s="98" t="s">
        <v>1033</v>
      </c>
      <c r="R212" s="20" t="s">
        <v>997</v>
      </c>
      <c r="S212" s="25" t="s">
        <v>135</v>
      </c>
      <c r="T212" s="25" t="s">
        <v>58</v>
      </c>
      <c r="U212" s="25">
        <v>1</v>
      </c>
      <c r="V212" s="25" t="s">
        <v>114</v>
      </c>
      <c r="W212" s="25"/>
      <c r="X212" s="13" t="s">
        <v>115</v>
      </c>
      <c r="Y212" s="13" t="s">
        <v>91</v>
      </c>
    </row>
    <row r="213" spans="1:25" s="2" customFormat="1" ht="43.2" x14ac:dyDescent="0.25">
      <c r="A213" s="25">
        <f>IF(C213="","",COUNTA($C$6:C213))</f>
        <v>186</v>
      </c>
      <c r="B213" s="25" t="s">
        <v>174</v>
      </c>
      <c r="C213" s="38" t="s">
        <v>1034</v>
      </c>
      <c r="D213" s="26" t="s">
        <v>1035</v>
      </c>
      <c r="E213" s="24"/>
      <c r="F213" s="21"/>
      <c r="G213" s="21"/>
      <c r="H213" s="30"/>
      <c r="I213" s="50"/>
      <c r="J213" s="50"/>
      <c r="K213" s="24" t="s">
        <v>104</v>
      </c>
      <c r="L213" s="24" t="s">
        <v>1036</v>
      </c>
      <c r="M213" s="24" t="s">
        <v>968</v>
      </c>
      <c r="N213" s="24" t="s">
        <v>966</v>
      </c>
      <c r="O213" s="48" t="s">
        <v>967</v>
      </c>
      <c r="P213" s="31" t="s">
        <v>1032</v>
      </c>
      <c r="Q213" s="98" t="s">
        <v>1033</v>
      </c>
      <c r="R213" s="20" t="s">
        <v>997</v>
      </c>
      <c r="S213" s="25" t="s">
        <v>135</v>
      </c>
      <c r="T213" s="25" t="s">
        <v>58</v>
      </c>
      <c r="U213" s="25"/>
      <c r="V213" s="25" t="s">
        <v>114</v>
      </c>
      <c r="W213" s="25"/>
      <c r="X213" s="13" t="s">
        <v>115</v>
      </c>
      <c r="Y213" s="13" t="s">
        <v>91</v>
      </c>
    </row>
    <row r="214" spans="1:25" s="2" customFormat="1" ht="32.4" x14ac:dyDescent="0.25">
      <c r="A214" s="25">
        <f>IF(C214="","",COUNTA($C$6:C214))</f>
        <v>187</v>
      </c>
      <c r="B214" s="25" t="s">
        <v>174</v>
      </c>
      <c r="C214" s="24" t="s">
        <v>1037</v>
      </c>
      <c r="D214" s="36" t="s">
        <v>1038</v>
      </c>
      <c r="E214" s="25"/>
      <c r="F214" s="21"/>
      <c r="G214" s="21"/>
      <c r="H214" s="21"/>
      <c r="I214" s="51"/>
      <c r="J214" s="51"/>
      <c r="K214" s="28" t="s">
        <v>104</v>
      </c>
      <c r="L214" s="24" t="s">
        <v>1001</v>
      </c>
      <c r="M214" s="24" t="s">
        <v>968</v>
      </c>
      <c r="N214" s="24" t="s">
        <v>966</v>
      </c>
      <c r="O214" s="48" t="s">
        <v>967</v>
      </c>
      <c r="P214" s="25" t="s">
        <v>968</v>
      </c>
      <c r="Q214" s="20" t="s">
        <v>969</v>
      </c>
      <c r="R214" s="20" t="s">
        <v>997</v>
      </c>
      <c r="S214" s="25" t="s">
        <v>79</v>
      </c>
      <c r="T214" s="25" t="s">
        <v>58</v>
      </c>
      <c r="U214" s="25"/>
      <c r="V214" s="25" t="s">
        <v>114</v>
      </c>
      <c r="W214" s="25"/>
      <c r="X214" s="25" t="s">
        <v>115</v>
      </c>
      <c r="Y214" s="13" t="s">
        <v>91</v>
      </c>
    </row>
    <row r="215" spans="1:25" s="6" customFormat="1" ht="12.6" x14ac:dyDescent="0.25">
      <c r="A215" s="140" t="s">
        <v>1039</v>
      </c>
      <c r="B215" s="140"/>
      <c r="C215" s="140"/>
      <c r="D215" s="22">
        <f>COUNTA(C216:C218)</f>
        <v>3</v>
      </c>
      <c r="E215" s="24"/>
      <c r="F215" s="21">
        <f t="shared" ref="F215:H215" si="24">SUM(F216:F218)</f>
        <v>9.379999999999999</v>
      </c>
      <c r="G215" s="21">
        <f t="shared" si="24"/>
        <v>1.31</v>
      </c>
      <c r="H215" s="21">
        <f t="shared" si="24"/>
        <v>4.03</v>
      </c>
      <c r="I215" s="47">
        <f>COUNTIF(I216:I218,"&gt;0")</f>
        <v>1</v>
      </c>
      <c r="J215" s="47">
        <f>COUNTIF(J216:J218,"&gt;0")</f>
        <v>1</v>
      </c>
      <c r="K215" s="24"/>
      <c r="L215" s="48"/>
      <c r="M215" s="24"/>
      <c r="N215" s="24"/>
      <c r="O215" s="48"/>
      <c r="P215" s="25"/>
      <c r="Q215" s="20"/>
      <c r="R215" s="20"/>
      <c r="S215" s="25"/>
      <c r="T215" s="25"/>
      <c r="U215" s="25"/>
      <c r="V215" s="25"/>
      <c r="W215" s="94"/>
      <c r="X215" s="95"/>
      <c r="Y215" s="105"/>
    </row>
    <row r="216" spans="1:25" s="6" customFormat="1" ht="43.2" x14ac:dyDescent="0.25">
      <c r="A216" s="25">
        <f>IF(C216="","",COUNTA($C$6:C216))</f>
        <v>188</v>
      </c>
      <c r="B216" s="25" t="s">
        <v>29</v>
      </c>
      <c r="C216" s="24" t="s">
        <v>1040</v>
      </c>
      <c r="D216" s="24" t="s">
        <v>1041</v>
      </c>
      <c r="E216" s="25" t="s">
        <v>50</v>
      </c>
      <c r="F216" s="21">
        <v>1.88</v>
      </c>
      <c r="G216" s="21">
        <v>1.31</v>
      </c>
      <c r="H216" s="21">
        <v>0.53</v>
      </c>
      <c r="I216" s="25" t="s">
        <v>33</v>
      </c>
      <c r="J216" s="50">
        <v>12</v>
      </c>
      <c r="K216" s="75" t="s">
        <v>252</v>
      </c>
      <c r="L216" s="48" t="s">
        <v>1042</v>
      </c>
      <c r="M216" s="24" t="s">
        <v>1043</v>
      </c>
      <c r="N216" s="24" t="s">
        <v>1044</v>
      </c>
      <c r="O216" s="48" t="s">
        <v>1045</v>
      </c>
      <c r="P216" s="25" t="s">
        <v>1046</v>
      </c>
      <c r="Q216" s="20" t="s">
        <v>1047</v>
      </c>
      <c r="R216" s="20" t="s">
        <v>997</v>
      </c>
      <c r="S216" s="72" t="s">
        <v>135</v>
      </c>
      <c r="T216" s="25" t="s">
        <v>44</v>
      </c>
      <c r="U216" s="25">
        <v>0.8</v>
      </c>
      <c r="V216" s="25" t="s">
        <v>114</v>
      </c>
      <c r="W216" s="94"/>
      <c r="X216" s="95" t="s">
        <v>45</v>
      </c>
      <c r="Y216" s="135" t="s">
        <v>57</v>
      </c>
    </row>
    <row r="217" spans="1:25" s="6" customFormat="1" ht="21.6" x14ac:dyDescent="0.25">
      <c r="A217" s="25">
        <f>IF(C217="","",COUNTA($C$6:C217))</f>
        <v>189</v>
      </c>
      <c r="B217" s="25" t="s">
        <v>81</v>
      </c>
      <c r="C217" s="28" t="s">
        <v>1048</v>
      </c>
      <c r="D217" s="36" t="s">
        <v>1049</v>
      </c>
      <c r="E217" s="25" t="s">
        <v>84</v>
      </c>
      <c r="F217" s="21">
        <v>7.5</v>
      </c>
      <c r="G217" s="21"/>
      <c r="H217" s="21">
        <v>3.5</v>
      </c>
      <c r="I217" s="50">
        <v>12</v>
      </c>
      <c r="J217" s="50" t="s">
        <v>70</v>
      </c>
      <c r="K217" s="75" t="s">
        <v>627</v>
      </c>
      <c r="L217" s="48"/>
      <c r="M217" s="24" t="s">
        <v>1043</v>
      </c>
      <c r="N217" s="24" t="s">
        <v>1043</v>
      </c>
      <c r="O217" s="24" t="s">
        <v>1043</v>
      </c>
      <c r="P217" s="24" t="s">
        <v>1050</v>
      </c>
      <c r="Q217" s="20" t="s">
        <v>1051</v>
      </c>
      <c r="R217" s="20" t="s">
        <v>997</v>
      </c>
      <c r="S217" s="72" t="s">
        <v>79</v>
      </c>
      <c r="T217" s="25" t="s">
        <v>971</v>
      </c>
      <c r="U217" s="25">
        <v>1.2</v>
      </c>
      <c r="V217" s="25"/>
      <c r="W217" s="94"/>
      <c r="X217" s="95" t="s">
        <v>45</v>
      </c>
      <c r="Y217" s="135"/>
    </row>
    <row r="218" spans="1:25" s="6" customFormat="1" ht="32.4" x14ac:dyDescent="0.25">
      <c r="A218" s="25">
        <f>IF(C218="","",COUNTA($C$6:C218))</f>
        <v>190</v>
      </c>
      <c r="B218" s="25" t="s">
        <v>174</v>
      </c>
      <c r="C218" s="24" t="s">
        <v>1052</v>
      </c>
      <c r="D218" s="26" t="s">
        <v>1053</v>
      </c>
      <c r="E218" s="25"/>
      <c r="F218" s="21"/>
      <c r="G218" s="21"/>
      <c r="H218" s="21"/>
      <c r="I218" s="50"/>
      <c r="J218" s="50"/>
      <c r="K218" s="24" t="s">
        <v>104</v>
      </c>
      <c r="L218" s="24" t="s">
        <v>104</v>
      </c>
      <c r="M218" s="24" t="s">
        <v>1043</v>
      </c>
      <c r="N218" s="24"/>
      <c r="O218" s="48"/>
      <c r="P218" s="25" t="s">
        <v>1054</v>
      </c>
      <c r="Q218" s="20" t="s">
        <v>1055</v>
      </c>
      <c r="R218" s="20" t="s">
        <v>997</v>
      </c>
      <c r="S218" s="72" t="s">
        <v>135</v>
      </c>
      <c r="T218" s="25" t="s">
        <v>44</v>
      </c>
      <c r="U218" s="25"/>
      <c r="V218" s="25" t="s">
        <v>114</v>
      </c>
      <c r="W218" s="94"/>
      <c r="X218" s="95" t="s">
        <v>116</v>
      </c>
      <c r="Y218" s="105"/>
    </row>
    <row r="219" spans="1:25" s="6" customFormat="1" ht="12.6" x14ac:dyDescent="0.25">
      <c r="A219" s="140" t="s">
        <v>1056</v>
      </c>
      <c r="B219" s="140"/>
      <c r="C219" s="140"/>
      <c r="D219" s="22">
        <f>COUNTA(C220:C226)</f>
        <v>7</v>
      </c>
      <c r="E219" s="24"/>
      <c r="F219" s="21">
        <f t="shared" ref="F219:H219" si="25">SUM(F220:F226)</f>
        <v>105.71</v>
      </c>
      <c r="G219" s="21">
        <f t="shared" si="25"/>
        <v>30.9</v>
      </c>
      <c r="H219" s="21">
        <f t="shared" si="25"/>
        <v>24.31</v>
      </c>
      <c r="I219" s="47">
        <f>COUNTIF(I220:I226,"&gt;0")</f>
        <v>0</v>
      </c>
      <c r="J219" s="47">
        <f>COUNTIF(J220:J226,"&gt;0")</f>
        <v>2</v>
      </c>
      <c r="K219" s="24"/>
      <c r="L219" s="48"/>
      <c r="M219" s="24"/>
      <c r="N219" s="24"/>
      <c r="O219" s="48"/>
      <c r="P219" s="25"/>
      <c r="Q219" s="20"/>
      <c r="R219" s="20"/>
      <c r="S219" s="25"/>
      <c r="T219" s="25"/>
      <c r="U219" s="25"/>
      <c r="V219" s="25"/>
      <c r="W219" s="94"/>
      <c r="X219" s="95"/>
      <c r="Y219" s="105"/>
    </row>
    <row r="220" spans="1:25" s="6" customFormat="1" ht="32.4" x14ac:dyDescent="0.25">
      <c r="A220" s="25">
        <f>IF(C220="","",COUNTA($C$6:C220))</f>
        <v>191</v>
      </c>
      <c r="B220" s="25" t="s">
        <v>29</v>
      </c>
      <c r="C220" s="24" t="s">
        <v>1057</v>
      </c>
      <c r="D220" s="24" t="s">
        <v>1058</v>
      </c>
      <c r="E220" s="25" t="s">
        <v>494</v>
      </c>
      <c r="F220" s="21">
        <v>23.27</v>
      </c>
      <c r="G220" s="29">
        <v>13.4</v>
      </c>
      <c r="H220" s="29">
        <v>9.8699999999999992</v>
      </c>
      <c r="I220" s="50" t="s">
        <v>33</v>
      </c>
      <c r="J220" s="51">
        <v>12</v>
      </c>
      <c r="K220" s="75" t="s">
        <v>57</v>
      </c>
      <c r="L220" s="48" t="s">
        <v>1059</v>
      </c>
      <c r="M220" s="24" t="s">
        <v>1060</v>
      </c>
      <c r="N220" s="24" t="s">
        <v>1061</v>
      </c>
      <c r="O220" s="48" t="s">
        <v>1061</v>
      </c>
      <c r="P220" s="25" t="s">
        <v>1062</v>
      </c>
      <c r="Q220" s="20" t="s">
        <v>1063</v>
      </c>
      <c r="R220" s="20" t="s">
        <v>978</v>
      </c>
      <c r="S220" s="72" t="s">
        <v>79</v>
      </c>
      <c r="T220" s="25" t="s">
        <v>116</v>
      </c>
      <c r="U220" s="25">
        <v>0.8</v>
      </c>
      <c r="V220" s="25" t="s">
        <v>114</v>
      </c>
      <c r="W220" s="25"/>
      <c r="X220" s="25" t="s">
        <v>116</v>
      </c>
      <c r="Y220" s="105" t="s">
        <v>57</v>
      </c>
    </row>
    <row r="221" spans="1:25" s="6" customFormat="1" ht="64.8" x14ac:dyDescent="0.25">
      <c r="A221" s="25">
        <f>IF(C221="","",COUNTA($C$6:C221))</f>
        <v>192</v>
      </c>
      <c r="B221" s="25" t="s">
        <v>29</v>
      </c>
      <c r="C221" s="24" t="s">
        <v>1064</v>
      </c>
      <c r="D221" s="26" t="s">
        <v>1065</v>
      </c>
      <c r="E221" s="25" t="s">
        <v>142</v>
      </c>
      <c r="F221" s="21">
        <v>19.5</v>
      </c>
      <c r="G221" s="29">
        <v>8</v>
      </c>
      <c r="H221" s="29">
        <v>11</v>
      </c>
      <c r="I221" s="50" t="s">
        <v>33</v>
      </c>
      <c r="J221" s="51">
        <v>12</v>
      </c>
      <c r="K221" s="75" t="s">
        <v>1066</v>
      </c>
      <c r="L221" s="48" t="s">
        <v>1067</v>
      </c>
      <c r="M221" s="24" t="s">
        <v>1060</v>
      </c>
      <c r="N221" s="24" t="s">
        <v>1061</v>
      </c>
      <c r="O221" s="48" t="s">
        <v>1061</v>
      </c>
      <c r="P221" s="25" t="s">
        <v>1062</v>
      </c>
      <c r="Q221" s="20" t="s">
        <v>1063</v>
      </c>
      <c r="R221" s="20" t="s">
        <v>997</v>
      </c>
      <c r="S221" s="72" t="s">
        <v>79</v>
      </c>
      <c r="T221" s="25" t="s">
        <v>80</v>
      </c>
      <c r="U221" s="25">
        <v>0.8</v>
      </c>
      <c r="V221" s="25" t="s">
        <v>114</v>
      </c>
      <c r="W221" s="25"/>
      <c r="X221" s="25" t="s">
        <v>337</v>
      </c>
      <c r="Y221" s="105" t="s">
        <v>57</v>
      </c>
    </row>
    <row r="222" spans="1:25" s="6" customFormat="1" ht="21.6" x14ac:dyDescent="0.25">
      <c r="A222" s="25">
        <f>IF(C222="","",COUNTA($C$6:C222))</f>
        <v>193</v>
      </c>
      <c r="B222" s="25" t="s">
        <v>29</v>
      </c>
      <c r="C222" s="24" t="s">
        <v>1068</v>
      </c>
      <c r="D222" s="26" t="s">
        <v>1069</v>
      </c>
      <c r="E222" s="25" t="s">
        <v>565</v>
      </c>
      <c r="F222" s="21">
        <v>6</v>
      </c>
      <c r="G222" s="21">
        <v>2.5</v>
      </c>
      <c r="H222" s="29">
        <v>1.5</v>
      </c>
      <c r="I222" s="50" t="s">
        <v>33</v>
      </c>
      <c r="J222" s="50" t="s">
        <v>70</v>
      </c>
      <c r="K222" s="75" t="s">
        <v>627</v>
      </c>
      <c r="L222" s="48" t="s">
        <v>1070</v>
      </c>
      <c r="M222" s="24" t="s">
        <v>1060</v>
      </c>
      <c r="N222" s="24" t="s">
        <v>1061</v>
      </c>
      <c r="O222" s="48" t="s">
        <v>1061</v>
      </c>
      <c r="P222" s="25" t="s">
        <v>1071</v>
      </c>
      <c r="Q222" s="20" t="s">
        <v>1072</v>
      </c>
      <c r="R222" s="20" t="s">
        <v>997</v>
      </c>
      <c r="S222" s="72" t="s">
        <v>79</v>
      </c>
      <c r="T222" s="25" t="s">
        <v>116</v>
      </c>
      <c r="U222" s="25">
        <v>0.8</v>
      </c>
      <c r="V222" s="25" t="s">
        <v>114</v>
      </c>
      <c r="W222" s="25"/>
      <c r="X222" s="25" t="s">
        <v>116</v>
      </c>
      <c r="Y222" s="135" t="s">
        <v>46</v>
      </c>
    </row>
    <row r="223" spans="1:25" s="6" customFormat="1" ht="21.6" x14ac:dyDescent="0.25">
      <c r="A223" s="25">
        <f>IF(C223="","",COUNTA($C$6:C223))</f>
        <v>194</v>
      </c>
      <c r="B223" s="25" t="s">
        <v>29</v>
      </c>
      <c r="C223" s="24" t="s">
        <v>1073</v>
      </c>
      <c r="D223" s="26" t="s">
        <v>1074</v>
      </c>
      <c r="E223" s="25" t="s">
        <v>329</v>
      </c>
      <c r="F223" s="21">
        <v>0.94</v>
      </c>
      <c r="G223" s="21"/>
      <c r="H223" s="21">
        <v>0.94</v>
      </c>
      <c r="I223" s="50" t="s">
        <v>33</v>
      </c>
      <c r="J223" s="50" t="s">
        <v>34</v>
      </c>
      <c r="K223" s="75" t="s">
        <v>627</v>
      </c>
      <c r="L223" s="48" t="s">
        <v>104</v>
      </c>
      <c r="M223" s="24" t="s">
        <v>1060</v>
      </c>
      <c r="N223" s="24" t="s">
        <v>1061</v>
      </c>
      <c r="O223" s="48" t="s">
        <v>1061</v>
      </c>
      <c r="P223" s="25" t="s">
        <v>1062</v>
      </c>
      <c r="Q223" s="20" t="s">
        <v>1063</v>
      </c>
      <c r="R223" s="20" t="s">
        <v>997</v>
      </c>
      <c r="S223" s="72" t="s">
        <v>43</v>
      </c>
      <c r="T223" s="25" t="s">
        <v>116</v>
      </c>
      <c r="U223" s="25">
        <v>0.8</v>
      </c>
      <c r="V223" s="25" t="s">
        <v>114</v>
      </c>
      <c r="W223" s="25"/>
      <c r="X223" s="25" t="s">
        <v>116</v>
      </c>
      <c r="Y223" s="135" t="s">
        <v>46</v>
      </c>
    </row>
    <row r="224" spans="1:25" s="6" customFormat="1" ht="21.6" x14ac:dyDescent="0.25">
      <c r="A224" s="25">
        <f>IF(C224="","",COUNTA($C$6:C224))</f>
        <v>195</v>
      </c>
      <c r="B224" s="25" t="s">
        <v>29</v>
      </c>
      <c r="C224" s="24" t="s">
        <v>1075</v>
      </c>
      <c r="D224" s="26" t="s">
        <v>1076</v>
      </c>
      <c r="E224" s="25" t="s">
        <v>565</v>
      </c>
      <c r="F224" s="21">
        <v>21</v>
      </c>
      <c r="G224" s="21">
        <v>7</v>
      </c>
      <c r="H224" s="21">
        <v>1</v>
      </c>
      <c r="I224" s="50" t="s">
        <v>33</v>
      </c>
      <c r="J224" s="50" t="s">
        <v>70</v>
      </c>
      <c r="K224" s="75" t="s">
        <v>627</v>
      </c>
      <c r="L224" s="48" t="s">
        <v>1077</v>
      </c>
      <c r="M224" s="24" t="s">
        <v>1060</v>
      </c>
      <c r="N224" s="24" t="s">
        <v>1061</v>
      </c>
      <c r="O224" s="48" t="s">
        <v>1061</v>
      </c>
      <c r="P224" s="25" t="s">
        <v>1078</v>
      </c>
      <c r="Q224" s="20" t="s">
        <v>1079</v>
      </c>
      <c r="R224" s="20" t="s">
        <v>997</v>
      </c>
      <c r="S224" s="72" t="s">
        <v>43</v>
      </c>
      <c r="T224" s="25" t="s">
        <v>116</v>
      </c>
      <c r="U224" s="25">
        <v>0.8</v>
      </c>
      <c r="V224" s="25" t="s">
        <v>114</v>
      </c>
      <c r="W224" s="25"/>
      <c r="X224" s="25" t="s">
        <v>116</v>
      </c>
      <c r="Y224" s="135"/>
    </row>
    <row r="225" spans="1:25" s="6" customFormat="1" ht="21.6" x14ac:dyDescent="0.25">
      <c r="A225" s="25">
        <f>IF(C225="","",COUNTA($C$6:C225))</f>
        <v>196</v>
      </c>
      <c r="B225" s="25" t="s">
        <v>174</v>
      </c>
      <c r="C225" s="24" t="s">
        <v>1080</v>
      </c>
      <c r="D225" s="26" t="s">
        <v>1081</v>
      </c>
      <c r="E225" s="25"/>
      <c r="F225" s="21">
        <v>32</v>
      </c>
      <c r="G225" s="21"/>
      <c r="H225" s="21"/>
      <c r="I225" s="50"/>
      <c r="J225" s="50"/>
      <c r="K225" s="75" t="s">
        <v>104</v>
      </c>
      <c r="L225" s="48" t="s">
        <v>104</v>
      </c>
      <c r="M225" s="24" t="s">
        <v>1060</v>
      </c>
      <c r="N225" s="24" t="s">
        <v>1061</v>
      </c>
      <c r="O225" s="48" t="s">
        <v>1061</v>
      </c>
      <c r="P225" s="25" t="s">
        <v>1062</v>
      </c>
      <c r="Q225" s="20" t="s">
        <v>1063</v>
      </c>
      <c r="R225" s="20" t="s">
        <v>997</v>
      </c>
      <c r="S225" s="72" t="s">
        <v>43</v>
      </c>
      <c r="T225" s="25" t="s">
        <v>116</v>
      </c>
      <c r="U225" s="25"/>
      <c r="V225" s="25" t="s">
        <v>114</v>
      </c>
      <c r="W225" s="25"/>
      <c r="X225" s="95" t="s">
        <v>116</v>
      </c>
      <c r="Y225" s="135"/>
    </row>
    <row r="226" spans="1:25" s="6" customFormat="1" ht="21.6" x14ac:dyDescent="0.25">
      <c r="A226" s="25">
        <f>IF(C226="","",COUNTA($C$6:C226))</f>
        <v>197</v>
      </c>
      <c r="B226" s="25" t="s">
        <v>174</v>
      </c>
      <c r="C226" s="24" t="s">
        <v>1082</v>
      </c>
      <c r="D226" s="26" t="s">
        <v>1083</v>
      </c>
      <c r="E226" s="25"/>
      <c r="F226" s="21">
        <v>3</v>
      </c>
      <c r="G226" s="21"/>
      <c r="H226" s="21"/>
      <c r="I226" s="50"/>
      <c r="J226" s="50"/>
      <c r="K226" s="75" t="s">
        <v>104</v>
      </c>
      <c r="L226" s="48" t="s">
        <v>104</v>
      </c>
      <c r="M226" s="24" t="s">
        <v>1060</v>
      </c>
      <c r="N226" s="24" t="s">
        <v>1061</v>
      </c>
      <c r="O226" s="48" t="s">
        <v>1061</v>
      </c>
      <c r="P226" s="25" t="s">
        <v>1062</v>
      </c>
      <c r="Q226" s="20" t="s">
        <v>1063</v>
      </c>
      <c r="R226" s="20" t="s">
        <v>997</v>
      </c>
      <c r="S226" s="72" t="s">
        <v>43</v>
      </c>
      <c r="T226" s="25" t="s">
        <v>44</v>
      </c>
      <c r="U226" s="25"/>
      <c r="V226" s="25" t="s">
        <v>114</v>
      </c>
      <c r="W226" s="25"/>
      <c r="X226" s="25" t="s">
        <v>116</v>
      </c>
      <c r="Y226" s="135" t="s">
        <v>46</v>
      </c>
    </row>
    <row r="227" spans="1:25" s="6" customFormat="1" ht="12.6" x14ac:dyDescent="0.25">
      <c r="A227" s="140" t="s">
        <v>1084</v>
      </c>
      <c r="B227" s="140"/>
      <c r="C227" s="140"/>
      <c r="D227" s="22">
        <f>COUNTA(C228:C237)</f>
        <v>10</v>
      </c>
      <c r="E227" s="24"/>
      <c r="F227" s="21">
        <f t="shared" ref="F227:H227" si="26">SUM(F228:F237)</f>
        <v>14.35</v>
      </c>
      <c r="G227" s="21">
        <f t="shared" si="26"/>
        <v>6.3000000000000007</v>
      </c>
      <c r="H227" s="21">
        <f t="shared" si="26"/>
        <v>4.25</v>
      </c>
      <c r="I227" s="47">
        <f>COUNTIF(I228:I237,"&gt;0")</f>
        <v>4</v>
      </c>
      <c r="J227" s="47">
        <f>COUNTIF(J228:J237,"&gt;0")</f>
        <v>4</v>
      </c>
      <c r="K227" s="24"/>
      <c r="L227" s="48"/>
      <c r="M227" s="24"/>
      <c r="N227" s="24"/>
      <c r="O227" s="48"/>
      <c r="P227" s="25"/>
      <c r="Q227" s="20"/>
      <c r="R227" s="20"/>
      <c r="S227" s="25"/>
      <c r="T227" s="25"/>
      <c r="U227" s="25"/>
      <c r="V227" s="25"/>
      <c r="W227" s="94"/>
      <c r="X227" s="95"/>
      <c r="Y227" s="105"/>
    </row>
    <row r="228" spans="1:25" s="6" customFormat="1" ht="54" x14ac:dyDescent="0.25">
      <c r="A228" s="25">
        <f>IF(C228="","",COUNTA($C$6:C228))</f>
        <v>198</v>
      </c>
      <c r="B228" s="25" t="s">
        <v>29</v>
      </c>
      <c r="C228" s="24" t="s">
        <v>1085</v>
      </c>
      <c r="D228" s="24" t="s">
        <v>1086</v>
      </c>
      <c r="E228" s="25" t="s">
        <v>494</v>
      </c>
      <c r="F228" s="21">
        <v>1.1200000000000001</v>
      </c>
      <c r="G228" s="29">
        <v>0.92</v>
      </c>
      <c r="H228" s="40">
        <v>0.2</v>
      </c>
      <c r="I228" s="50" t="s">
        <v>33</v>
      </c>
      <c r="J228" s="50">
        <v>12</v>
      </c>
      <c r="K228" s="110" t="s">
        <v>1087</v>
      </c>
      <c r="L228" s="48" t="s">
        <v>1088</v>
      </c>
      <c r="M228" s="24" t="s">
        <v>1089</v>
      </c>
      <c r="N228" s="24" t="s">
        <v>1090</v>
      </c>
      <c r="O228" s="48" t="s">
        <v>1091</v>
      </c>
      <c r="P228" s="25" t="s">
        <v>1092</v>
      </c>
      <c r="Q228" s="20" t="s">
        <v>243</v>
      </c>
      <c r="R228" s="20" t="s">
        <v>1093</v>
      </c>
      <c r="S228" s="72" t="s">
        <v>135</v>
      </c>
      <c r="T228" s="25" t="s">
        <v>47</v>
      </c>
      <c r="U228" s="25">
        <v>0.8</v>
      </c>
      <c r="V228" s="25" t="s">
        <v>114</v>
      </c>
      <c r="W228" s="25"/>
      <c r="X228" s="25" t="s">
        <v>115</v>
      </c>
      <c r="Y228" s="105" t="s">
        <v>57</v>
      </c>
    </row>
    <row r="229" spans="1:25" s="6" customFormat="1" ht="54" x14ac:dyDescent="0.25">
      <c r="A229" s="25">
        <f>IF(C229="","",COUNTA($C$6:C229))</f>
        <v>199</v>
      </c>
      <c r="B229" s="25" t="s">
        <v>29</v>
      </c>
      <c r="C229" s="24" t="s">
        <v>1094</v>
      </c>
      <c r="D229" s="26" t="s">
        <v>1095</v>
      </c>
      <c r="E229" s="25" t="s">
        <v>680</v>
      </c>
      <c r="F229" s="21">
        <v>2.66</v>
      </c>
      <c r="G229" s="29">
        <v>1.68</v>
      </c>
      <c r="H229" s="21">
        <v>0.3</v>
      </c>
      <c r="I229" s="50" t="s">
        <v>33</v>
      </c>
      <c r="J229" s="50" t="s">
        <v>34</v>
      </c>
      <c r="K229" s="110" t="s">
        <v>1096</v>
      </c>
      <c r="L229" s="48" t="s">
        <v>1097</v>
      </c>
      <c r="M229" s="24" t="s">
        <v>1098</v>
      </c>
      <c r="N229" s="24" t="s">
        <v>1090</v>
      </c>
      <c r="O229" s="48" t="s">
        <v>248</v>
      </c>
      <c r="P229" s="25" t="s">
        <v>1092</v>
      </c>
      <c r="Q229" s="20" t="s">
        <v>243</v>
      </c>
      <c r="R229" s="20" t="s">
        <v>1093</v>
      </c>
      <c r="S229" s="72" t="s">
        <v>135</v>
      </c>
      <c r="T229" s="25" t="s">
        <v>47</v>
      </c>
      <c r="U229" s="25">
        <v>0.8</v>
      </c>
      <c r="V229" s="25" t="s">
        <v>114</v>
      </c>
      <c r="W229" s="25"/>
      <c r="X229" s="25" t="s">
        <v>115</v>
      </c>
      <c r="Y229" s="135" t="s">
        <v>46</v>
      </c>
    </row>
    <row r="230" spans="1:25" ht="54" x14ac:dyDescent="0.15">
      <c r="A230" s="25">
        <f>IF(C230="","",COUNTA($C$6:C230))</f>
        <v>200</v>
      </c>
      <c r="B230" s="25" t="s">
        <v>29</v>
      </c>
      <c r="C230" s="79" t="s">
        <v>1099</v>
      </c>
      <c r="D230" s="26" t="s">
        <v>1100</v>
      </c>
      <c r="E230" s="25" t="s">
        <v>680</v>
      </c>
      <c r="F230" s="21">
        <v>1.63</v>
      </c>
      <c r="G230" s="21">
        <v>0.2</v>
      </c>
      <c r="H230" s="21">
        <v>0.2</v>
      </c>
      <c r="I230" s="50" t="s">
        <v>33</v>
      </c>
      <c r="J230" s="62" t="s">
        <v>34</v>
      </c>
      <c r="K230" s="52" t="s">
        <v>1101</v>
      </c>
      <c r="L230" s="130" t="s">
        <v>1102</v>
      </c>
      <c r="M230" s="24" t="s">
        <v>1098</v>
      </c>
      <c r="N230" s="24" t="s">
        <v>1090</v>
      </c>
      <c r="O230" s="48" t="s">
        <v>248</v>
      </c>
      <c r="P230" s="25" t="s">
        <v>1103</v>
      </c>
      <c r="Q230" s="20" t="s">
        <v>1104</v>
      </c>
      <c r="R230" s="20" t="s">
        <v>1105</v>
      </c>
      <c r="S230" s="25" t="s">
        <v>135</v>
      </c>
      <c r="T230" s="25" t="s">
        <v>47</v>
      </c>
      <c r="U230" s="25">
        <v>0.8</v>
      </c>
      <c r="V230" s="25" t="s">
        <v>114</v>
      </c>
      <c r="W230" s="132"/>
      <c r="X230" s="25" t="s">
        <v>115</v>
      </c>
      <c r="Y230" s="135" t="s">
        <v>46</v>
      </c>
    </row>
    <row r="231" spans="1:25" s="6" customFormat="1" ht="75.599999999999994" x14ac:dyDescent="0.25">
      <c r="A231" s="25">
        <f>IF(C231="","",COUNTA($C$6:C231))</f>
        <v>201</v>
      </c>
      <c r="B231" s="25" t="s">
        <v>29</v>
      </c>
      <c r="C231" s="24" t="s">
        <v>1106</v>
      </c>
      <c r="D231" s="26" t="s">
        <v>1107</v>
      </c>
      <c r="E231" s="25" t="s">
        <v>329</v>
      </c>
      <c r="F231" s="21">
        <v>0.87</v>
      </c>
      <c r="G231" s="21">
        <v>0.2</v>
      </c>
      <c r="H231" s="21">
        <v>0.3</v>
      </c>
      <c r="I231" s="50" t="s">
        <v>33</v>
      </c>
      <c r="J231" s="50" t="s">
        <v>34</v>
      </c>
      <c r="K231" s="110" t="s">
        <v>1108</v>
      </c>
      <c r="L231" s="48" t="s">
        <v>1109</v>
      </c>
      <c r="M231" s="24" t="s">
        <v>1098</v>
      </c>
      <c r="N231" s="24" t="s">
        <v>1090</v>
      </c>
      <c r="O231" s="48" t="s">
        <v>1110</v>
      </c>
      <c r="P231" s="25" t="s">
        <v>1092</v>
      </c>
      <c r="Q231" s="20" t="s">
        <v>243</v>
      </c>
      <c r="R231" s="20" t="s">
        <v>223</v>
      </c>
      <c r="S231" s="72" t="s">
        <v>135</v>
      </c>
      <c r="T231" s="25" t="s">
        <v>47</v>
      </c>
      <c r="U231" s="25">
        <v>0.8</v>
      </c>
      <c r="V231" s="25" t="s">
        <v>114</v>
      </c>
      <c r="W231" s="25"/>
      <c r="X231" s="25" t="s">
        <v>115</v>
      </c>
      <c r="Y231" s="135" t="s">
        <v>46</v>
      </c>
    </row>
    <row r="232" spans="1:25" s="6" customFormat="1" ht="43.2" x14ac:dyDescent="0.25">
      <c r="A232" s="25">
        <f>IF(C232="","",COUNTA($C$6:C232))</f>
        <v>202</v>
      </c>
      <c r="B232" s="25" t="s">
        <v>29</v>
      </c>
      <c r="C232" s="24" t="s">
        <v>1111</v>
      </c>
      <c r="D232" s="26" t="s">
        <v>1112</v>
      </c>
      <c r="E232" s="25" t="s">
        <v>142</v>
      </c>
      <c r="F232" s="21">
        <v>2.2000000000000002</v>
      </c>
      <c r="G232" s="29">
        <v>1.8</v>
      </c>
      <c r="H232" s="40">
        <v>0.4</v>
      </c>
      <c r="I232" s="50" t="s">
        <v>33</v>
      </c>
      <c r="J232" s="50">
        <v>11</v>
      </c>
      <c r="K232" s="75" t="s">
        <v>1113</v>
      </c>
      <c r="L232" s="48" t="s">
        <v>1114</v>
      </c>
      <c r="M232" s="24" t="s">
        <v>1098</v>
      </c>
      <c r="N232" s="24" t="s">
        <v>1090</v>
      </c>
      <c r="O232" s="48" t="s">
        <v>1115</v>
      </c>
      <c r="P232" s="25" t="s">
        <v>1116</v>
      </c>
      <c r="Q232" s="20" t="s">
        <v>1117</v>
      </c>
      <c r="R232" s="20"/>
      <c r="S232" s="25" t="s">
        <v>224</v>
      </c>
      <c r="T232" s="25" t="s">
        <v>209</v>
      </c>
      <c r="U232" s="25">
        <v>0.8</v>
      </c>
      <c r="V232" s="25" t="s">
        <v>114</v>
      </c>
      <c r="W232" s="133"/>
      <c r="X232" s="25" t="s">
        <v>115</v>
      </c>
      <c r="Y232" s="135" t="s">
        <v>46</v>
      </c>
    </row>
    <row r="233" spans="1:25" s="6" customFormat="1" ht="43.2" x14ac:dyDescent="0.25">
      <c r="A233" s="25">
        <f>IF(C233="","",COUNTA($C$6:C233))</f>
        <v>203</v>
      </c>
      <c r="B233" s="25" t="s">
        <v>29</v>
      </c>
      <c r="C233" s="24" t="s">
        <v>1118</v>
      </c>
      <c r="D233" s="26" t="s">
        <v>1119</v>
      </c>
      <c r="E233" s="25" t="s">
        <v>142</v>
      </c>
      <c r="F233" s="21">
        <v>1.85</v>
      </c>
      <c r="G233" s="21">
        <v>1.5</v>
      </c>
      <c r="H233" s="21">
        <v>0.35</v>
      </c>
      <c r="I233" s="50" t="s">
        <v>33</v>
      </c>
      <c r="J233" s="50">
        <v>12</v>
      </c>
      <c r="K233" s="75" t="s">
        <v>1120</v>
      </c>
      <c r="L233" s="48" t="s">
        <v>1121</v>
      </c>
      <c r="M233" s="24" t="s">
        <v>1098</v>
      </c>
      <c r="N233" s="24" t="s">
        <v>1090</v>
      </c>
      <c r="O233" s="48" t="s">
        <v>1115</v>
      </c>
      <c r="P233" s="25" t="s">
        <v>1116</v>
      </c>
      <c r="Q233" s="20" t="s">
        <v>1117</v>
      </c>
      <c r="R233" s="20"/>
      <c r="S233" s="25" t="s">
        <v>224</v>
      </c>
      <c r="T233" s="25" t="s">
        <v>209</v>
      </c>
      <c r="U233" s="25">
        <v>0.8</v>
      </c>
      <c r="V233" s="25" t="s">
        <v>114</v>
      </c>
      <c r="W233" s="133"/>
      <c r="X233" s="25" t="s">
        <v>115</v>
      </c>
      <c r="Y233" s="135" t="s">
        <v>46</v>
      </c>
    </row>
    <row r="234" spans="1:25" s="6" customFormat="1" ht="54" x14ac:dyDescent="0.25">
      <c r="A234" s="25">
        <f>IF(C234="","",COUNTA($C$6:C234))</f>
        <v>204</v>
      </c>
      <c r="B234" s="25" t="s">
        <v>81</v>
      </c>
      <c r="C234" s="24" t="s">
        <v>1122</v>
      </c>
      <c r="D234" s="26" t="s">
        <v>1123</v>
      </c>
      <c r="E234" s="25" t="s">
        <v>108</v>
      </c>
      <c r="F234" s="29">
        <v>1.17</v>
      </c>
      <c r="G234" s="21"/>
      <c r="H234" s="21">
        <v>0.1</v>
      </c>
      <c r="I234" s="50">
        <v>12</v>
      </c>
      <c r="J234" s="50" t="s">
        <v>109</v>
      </c>
      <c r="K234" s="75" t="s">
        <v>878</v>
      </c>
      <c r="L234" s="48" t="s">
        <v>233</v>
      </c>
      <c r="M234" s="24" t="s">
        <v>1098</v>
      </c>
      <c r="N234" s="24" t="s">
        <v>1090</v>
      </c>
      <c r="O234" s="48" t="s">
        <v>1115</v>
      </c>
      <c r="P234" s="25" t="s">
        <v>1124</v>
      </c>
      <c r="Q234" s="20" t="s">
        <v>1125</v>
      </c>
      <c r="R234" s="20" t="s">
        <v>1105</v>
      </c>
      <c r="S234" s="25" t="s">
        <v>224</v>
      </c>
      <c r="T234" s="25" t="s">
        <v>47</v>
      </c>
      <c r="U234" s="25">
        <v>1</v>
      </c>
      <c r="V234" s="25" t="s">
        <v>114</v>
      </c>
      <c r="W234" s="133"/>
      <c r="X234" s="25" t="s">
        <v>115</v>
      </c>
      <c r="Y234" s="135" t="s">
        <v>91</v>
      </c>
    </row>
    <row r="235" spans="1:25" s="6" customFormat="1" ht="32.4" x14ac:dyDescent="0.25">
      <c r="A235" s="25">
        <f>IF(C235="","",COUNTA($C$6:C235))</f>
        <v>205</v>
      </c>
      <c r="B235" s="25" t="s">
        <v>81</v>
      </c>
      <c r="C235" s="24" t="s">
        <v>1126</v>
      </c>
      <c r="D235" s="26" t="s">
        <v>1127</v>
      </c>
      <c r="E235" s="25" t="s">
        <v>152</v>
      </c>
      <c r="F235" s="21">
        <v>0.6</v>
      </c>
      <c r="G235" s="21">
        <v>0</v>
      </c>
      <c r="H235" s="21">
        <v>0.6</v>
      </c>
      <c r="I235" s="50">
        <v>6</v>
      </c>
      <c r="J235" s="50">
        <v>12</v>
      </c>
      <c r="K235" s="75" t="s">
        <v>878</v>
      </c>
      <c r="L235" s="48" t="s">
        <v>233</v>
      </c>
      <c r="M235" s="24" t="s">
        <v>1098</v>
      </c>
      <c r="N235" s="24" t="s">
        <v>1090</v>
      </c>
      <c r="O235" s="48" t="s">
        <v>1115</v>
      </c>
      <c r="P235" s="25" t="s">
        <v>1128</v>
      </c>
      <c r="Q235" s="20" t="s">
        <v>1129</v>
      </c>
      <c r="R235" s="20"/>
      <c r="S235" s="25" t="s">
        <v>224</v>
      </c>
      <c r="T235" s="25" t="s">
        <v>209</v>
      </c>
      <c r="U235" s="25">
        <v>1</v>
      </c>
      <c r="V235" s="25" t="s">
        <v>114</v>
      </c>
      <c r="W235" s="133"/>
      <c r="X235" s="25" t="s">
        <v>115</v>
      </c>
      <c r="Y235" s="135" t="s">
        <v>91</v>
      </c>
    </row>
    <row r="236" spans="1:25" s="6" customFormat="1" ht="43.2" x14ac:dyDescent="0.25">
      <c r="A236" s="25">
        <f>IF(C236="","",COUNTA($C$6:C236))</f>
        <v>206</v>
      </c>
      <c r="B236" s="25" t="s">
        <v>81</v>
      </c>
      <c r="C236" s="24" t="s">
        <v>1130</v>
      </c>
      <c r="D236" s="26" t="s">
        <v>1131</v>
      </c>
      <c r="E236" s="25" t="s">
        <v>1132</v>
      </c>
      <c r="F236" s="21">
        <v>1.1000000000000001</v>
      </c>
      <c r="G236" s="21">
        <v>0</v>
      </c>
      <c r="H236" s="21">
        <v>0.9</v>
      </c>
      <c r="I236" s="50">
        <v>12</v>
      </c>
      <c r="J236" s="50" t="s">
        <v>34</v>
      </c>
      <c r="K236" s="75" t="s">
        <v>878</v>
      </c>
      <c r="L236" s="48" t="s">
        <v>233</v>
      </c>
      <c r="M236" s="24" t="s">
        <v>1098</v>
      </c>
      <c r="N236" s="24" t="s">
        <v>1090</v>
      </c>
      <c r="O236" s="48" t="s">
        <v>1115</v>
      </c>
      <c r="P236" s="25" t="s">
        <v>1116</v>
      </c>
      <c r="Q236" s="20" t="s">
        <v>1090</v>
      </c>
      <c r="R236" s="20"/>
      <c r="S236" s="25" t="s">
        <v>224</v>
      </c>
      <c r="T236" s="25" t="s">
        <v>209</v>
      </c>
      <c r="U236" s="25">
        <v>1</v>
      </c>
      <c r="V236" s="25" t="s">
        <v>114</v>
      </c>
      <c r="W236" s="133"/>
      <c r="X236" s="25" t="s">
        <v>115</v>
      </c>
      <c r="Y236" s="105" t="s">
        <v>91</v>
      </c>
    </row>
    <row r="237" spans="1:25" s="6" customFormat="1" ht="54" x14ac:dyDescent="0.25">
      <c r="A237" s="25">
        <f>IF(C237="","",COUNTA($C$6:C237))</f>
        <v>207</v>
      </c>
      <c r="B237" s="25" t="s">
        <v>81</v>
      </c>
      <c r="C237" s="24" t="s">
        <v>1133</v>
      </c>
      <c r="D237" s="26" t="s">
        <v>1134</v>
      </c>
      <c r="E237" s="25" t="s">
        <v>1132</v>
      </c>
      <c r="F237" s="21">
        <v>1.1499999999999999</v>
      </c>
      <c r="G237" s="21"/>
      <c r="H237" s="21">
        <v>0.9</v>
      </c>
      <c r="I237" s="50">
        <v>12</v>
      </c>
      <c r="J237" s="50" t="s">
        <v>34</v>
      </c>
      <c r="K237" s="83" t="s">
        <v>878</v>
      </c>
      <c r="L237" s="48" t="s">
        <v>233</v>
      </c>
      <c r="M237" s="24" t="s">
        <v>1098</v>
      </c>
      <c r="N237" s="24" t="s">
        <v>1090</v>
      </c>
      <c r="O237" s="48" t="s">
        <v>1115</v>
      </c>
      <c r="P237" s="25" t="s">
        <v>1116</v>
      </c>
      <c r="Q237" s="20" t="s">
        <v>1090</v>
      </c>
      <c r="R237" s="20"/>
      <c r="S237" s="25" t="s">
        <v>224</v>
      </c>
      <c r="T237" s="25" t="s">
        <v>58</v>
      </c>
      <c r="U237" s="25">
        <v>1</v>
      </c>
      <c r="V237" s="25" t="s">
        <v>114</v>
      </c>
      <c r="W237" s="25"/>
      <c r="X237" s="25" t="s">
        <v>115</v>
      </c>
      <c r="Y237" s="135" t="s">
        <v>91</v>
      </c>
    </row>
    <row r="238" spans="1:25" x14ac:dyDescent="0.25">
      <c r="A238" s="143" t="s">
        <v>1135</v>
      </c>
      <c r="B238" s="143"/>
      <c r="C238" s="143"/>
      <c r="D238" s="143"/>
      <c r="E238" s="143"/>
      <c r="F238" s="143"/>
      <c r="G238" s="143"/>
      <c r="H238" s="143"/>
      <c r="I238" s="143"/>
      <c r="J238" s="143"/>
      <c r="K238" s="143"/>
      <c r="L238" s="143"/>
      <c r="M238" s="143"/>
      <c r="N238" s="143"/>
      <c r="O238" s="143"/>
      <c r="P238" s="143"/>
      <c r="Q238" s="144"/>
      <c r="R238" s="144"/>
      <c r="S238" s="143"/>
      <c r="T238" s="143"/>
      <c r="U238" s="143"/>
      <c r="V238" s="143"/>
      <c r="W238" s="143"/>
      <c r="X238" s="134"/>
    </row>
    <row r="239" spans="1:25" x14ac:dyDescent="0.25">
      <c r="B239" s="145"/>
      <c r="C239" s="145"/>
      <c r="D239" s="145"/>
      <c r="E239" s="145"/>
      <c r="F239" s="145"/>
      <c r="G239" s="146"/>
      <c r="H239" s="145"/>
      <c r="I239" s="145"/>
      <c r="J239" s="145"/>
      <c r="K239" s="145"/>
      <c r="L239" s="146"/>
      <c r="M239" s="145"/>
      <c r="N239" s="145"/>
      <c r="O239" s="146"/>
      <c r="P239" s="147"/>
      <c r="Q239" s="148"/>
      <c r="R239" s="148"/>
      <c r="S239" s="146"/>
      <c r="T239" s="146"/>
      <c r="U239" s="145"/>
      <c r="V239" s="145"/>
      <c r="W239" s="145"/>
      <c r="X239" s="131"/>
    </row>
  </sheetData>
  <protectedRanges>
    <protectedRange sqref="C108:D111" name="区域1_2_1_1_4_1" securityDescriptor=""/>
    <protectedRange sqref="C108:D111" name="区域1_20_2_3_1" securityDescriptor=""/>
    <protectedRange sqref="D118:D119 C112:C116 C118:C119" name="区域1_2_1_1_4_2" securityDescriptor=""/>
    <protectedRange sqref="D118:D119 C112:C116 C118:C119" name="区域1_20_2_3_2" securityDescriptor=""/>
    <protectedRange sqref="O160" name="区域1_24_2_1_1_1" securityDescriptor=""/>
    <protectedRange sqref="O160" name="区域1_19_2_1_1_1" securityDescriptor=""/>
    <protectedRange sqref="C74:D74" name="区域1_2_1_1_4_2_1" securityDescriptor=""/>
    <protectedRange sqref="C74:D74" name="区域1_20_2_3_2_1" securityDescriptor=""/>
    <protectedRange sqref="C59:D60" name="区域1_6_2_1_2" securityDescriptor=""/>
    <protectedRange sqref="C128:D128" name="区域1_2_1_1_4_2_3" securityDescriptor=""/>
    <protectedRange sqref="C128:D128" name="区域1_20_2_3_2_3" securityDescriptor=""/>
    <protectedRange sqref="C120 C129:D132" name="区域1_2_1_1_4_2_2" securityDescriptor=""/>
    <protectedRange sqref="C120 C129:D132" name="区域1_20_2_3_2_2" securityDescriptor=""/>
    <protectedRange sqref="C121" name="区域1_2_1_1_4_2_3_1" securityDescriptor=""/>
    <protectedRange sqref="C121" name="区域1_20_2_3_2_3_1" securityDescriptor=""/>
    <protectedRange sqref="C222:D222" name="区域1_2_1_1_4_1_1" securityDescriptor=""/>
    <protectedRange sqref="C222:D222" name="区域1_20_2_3_1_1" securityDescriptor=""/>
    <protectedRange sqref="D166" name="区域1_6_2_2_2" securityDescriptor=""/>
    <protectedRange sqref="D167" name="区域1_6_2_2_2_1" securityDescriptor=""/>
    <protectedRange sqref="C87" name="区域1_2_1_1_4_1_2" securityDescriptor=""/>
    <protectedRange sqref="C87" name="区域1_20_2_3_1_2" securityDescriptor=""/>
    <protectedRange sqref="D87" name="区域1_2_1_1_4_1_2_1" securityDescriptor=""/>
    <protectedRange sqref="D87" name="区域1_20_2_3_1_2_1" securityDescriptor=""/>
    <protectedRange sqref="C232:D232" name="区域1_2_1_1_4_1_1_1" securityDescriptor=""/>
    <protectedRange sqref="C232:D232" name="区域1_20_2_3_1_1_1" securityDescriptor=""/>
    <protectedRange sqref="K69" name="区域2_1" securityDescriptor=""/>
    <protectedRange sqref="C75:D75" name="区域1_2_1_1_4_2_1_1" securityDescriptor=""/>
    <protectedRange sqref="C75:D75" name="区域1_20_2_3_2_1_1" securityDescriptor=""/>
  </protectedRanges>
  <autoFilter ref="A4:Y238" xr:uid="{00000000-0009-0000-0000-000000000000}"/>
  <mergeCells count="30">
    <mergeCell ref="A215:C215"/>
    <mergeCell ref="A219:C219"/>
    <mergeCell ref="A227:C227"/>
    <mergeCell ref="A238:W238"/>
    <mergeCell ref="B239:W239"/>
    <mergeCell ref="A136:C136"/>
    <mergeCell ref="A146:C146"/>
    <mergeCell ref="A157:C157"/>
    <mergeCell ref="A195:C195"/>
    <mergeCell ref="A199:C199"/>
    <mergeCell ref="A84:C84"/>
    <mergeCell ref="A86:C86"/>
    <mergeCell ref="A89:C89"/>
    <mergeCell ref="A95:C95"/>
    <mergeCell ref="A103:C103"/>
    <mergeCell ref="A66:C66"/>
    <mergeCell ref="A71:C71"/>
    <mergeCell ref="A73:C73"/>
    <mergeCell ref="A76:C76"/>
    <mergeCell ref="A78:C78"/>
    <mergeCell ref="A29:C29"/>
    <mergeCell ref="A35:C35"/>
    <mergeCell ref="A38:C38"/>
    <mergeCell ref="A44:C44"/>
    <mergeCell ref="A58:C58"/>
    <mergeCell ref="A2:B2"/>
    <mergeCell ref="A3:W3"/>
    <mergeCell ref="A5:C5"/>
    <mergeCell ref="A6:C6"/>
    <mergeCell ref="A17:C17"/>
  </mergeCells>
  <phoneticPr fontId="2" type="noConversion"/>
  <conditionalFormatting sqref="A67:B70">
    <cfRule type="cellIs" dxfId="67" priority="39" stopIfTrue="1" operator="equal">
      <formula>0</formula>
    </cfRule>
  </conditionalFormatting>
  <conditionalFormatting sqref="A88:B88 E88:H88">
    <cfRule type="cellIs" dxfId="66" priority="10" stopIfTrue="1" operator="equal">
      <formula>0</formula>
    </cfRule>
  </conditionalFormatting>
  <conditionalFormatting sqref="A90:B94 E92:H94">
    <cfRule type="cellIs" dxfId="65" priority="80" stopIfTrue="1" operator="equal">
      <formula>0</formula>
    </cfRule>
  </conditionalFormatting>
  <conditionalFormatting sqref="A162:B194 F191:J191">
    <cfRule type="cellIs" dxfId="64" priority="4" stopIfTrue="1" operator="equal">
      <formula>0</formula>
    </cfRule>
  </conditionalFormatting>
  <conditionalFormatting sqref="A59:C65 F64:J64">
    <cfRule type="cellIs" dxfId="63" priority="67" stopIfTrue="1" operator="equal">
      <formula>0</formula>
    </cfRule>
  </conditionalFormatting>
  <conditionalFormatting sqref="A103:C135 J121:J125">
    <cfRule type="cellIs" dxfId="62" priority="13" stopIfTrue="1" operator="equal">
      <formula>0</formula>
    </cfRule>
  </conditionalFormatting>
  <conditionalFormatting sqref="A196:C209 F205:J205">
    <cfRule type="cellIs" dxfId="61" priority="15" stopIfTrue="1" operator="equal">
      <formula>0</formula>
    </cfRule>
  </conditionalFormatting>
  <conditionalFormatting sqref="A220:C226">
    <cfRule type="cellIs" dxfId="60" priority="152" stopIfTrue="1" operator="equal">
      <formula>0</formula>
    </cfRule>
  </conditionalFormatting>
  <conditionalFormatting sqref="A30:D31">
    <cfRule type="cellIs" dxfId="59" priority="21" stopIfTrue="1" operator="equal">
      <formula>0</formula>
    </cfRule>
  </conditionalFormatting>
  <conditionalFormatting sqref="A227:G227 E228:G229">
    <cfRule type="cellIs" dxfId="58" priority="159" stopIfTrue="1" operator="equal">
      <formula>0</formula>
    </cfRule>
  </conditionalFormatting>
  <conditionalFormatting sqref="A78:H78 E79:H83 A83">
    <cfRule type="cellIs" dxfId="57" priority="34" stopIfTrue="1" operator="equal">
      <formula>0</formula>
    </cfRule>
  </conditionalFormatting>
  <conditionalFormatting sqref="A86:H87">
    <cfRule type="cellIs" dxfId="56" priority="151" stopIfTrue="1" operator="equal">
      <formula>0</formula>
    </cfRule>
  </conditionalFormatting>
  <conditionalFormatting sqref="A210:J210">
    <cfRule type="cellIs" dxfId="55" priority="7" stopIfTrue="1" operator="equal">
      <formula>0</formula>
    </cfRule>
  </conditionalFormatting>
  <conditionalFormatting sqref="B4:C16 F15:H16">
    <cfRule type="cellIs" dxfId="54" priority="83" stopIfTrue="1" operator="equal">
      <formula>0</formula>
    </cfRule>
  </conditionalFormatting>
  <conditionalFormatting sqref="B228:C237">
    <cfRule type="cellIs" dxfId="53" priority="62" stopIfTrue="1" operator="equal">
      <formula>0</formula>
    </cfRule>
  </conditionalFormatting>
  <conditionalFormatting sqref="B1:G1 H1:J2 Q1:R2 A1:A16 C2:G2 D4:J4 D6:G6 H6:H14 F7:G11 E8 E10:E11 E12:G13 F14:G14 A17:G17 A18:C29 A32:C34 A35:G38 A39:D40 A41:A43 A44:G44 A45:C50 E45:G51 A51:B57 F52:J53 C54:C55 E54:G55 F56:G57 A58:G58 E59:G63 F65:G65 H65:H66 A66:G66 A71:D71 A72:C74 D73:H73 E74:H74 A75 A76:D76 E76:H77 A77 A79:B82 A84:G84 H84:H85 A85:C85 E85:G85 A89:G89 H89:H91 C90 E90:G91 A95:G95 H95:H97 A96:C96 E96:G96 A97:B97 A102:B102 H102 D103 E103:E104 H103:J110 E106:E108 E109:G111 H111 E112:H119 H120:J120 M120:N120 F120:G122 H121:I122 F124:I124 H125:I125 E125:G126 H126:J126 F128:G128 E128:E131 H128:J136 F129:F130 G129:G131 M131:N131 E132:G135 A136:G136 A137:C137 A138 F138:J138 A139:C139 A140:B148 C145 C146:D146 C147:C148 A149:C159 D157:E157 A160:B160 A161:C161 C166:C167 E166:E167 H180:H182 F180:G190 H183:I185 F192:G194 H192:J196 A195:G195 E196:G196 E211:J213 A211:C214 F214:J216 A215:D215 E215:E217 A216:C218 F217:G218 A219:G219 E220:G226 A228:A241 B239:B241 C240:G241 H240:J65536 A242:G65536">
    <cfRule type="cellIs" dxfId="52" priority="168" stopIfTrue="1" operator="equal">
      <formula>0</formula>
    </cfRule>
  </conditionalFormatting>
  <conditionalFormatting sqref="D198:D199">
    <cfRule type="cellIs" dxfId="51" priority="29" stopIfTrue="1" operator="equal">
      <formula>0</formula>
    </cfRule>
  </conditionalFormatting>
  <conditionalFormatting sqref="D5:H5">
    <cfRule type="cellIs" dxfId="50" priority="85" stopIfTrue="1" operator="equal">
      <formula>0</formula>
    </cfRule>
  </conditionalFormatting>
  <conditionalFormatting sqref="D28:J29">
    <cfRule type="cellIs" dxfId="49" priority="64" stopIfTrue="1" operator="equal">
      <formula>0</formula>
    </cfRule>
  </conditionalFormatting>
  <conditionalFormatting sqref="E14:E16">
    <cfRule type="cellIs" dxfId="48" priority="5" stopIfTrue="1" operator="equal">
      <formula>0</formula>
    </cfRule>
  </conditionalFormatting>
  <conditionalFormatting sqref="E64:E65">
    <cfRule type="cellIs" dxfId="47" priority="65" stopIfTrue="1" operator="equal">
      <formula>0</formula>
    </cfRule>
  </conditionalFormatting>
  <conditionalFormatting sqref="E97">
    <cfRule type="cellIs" dxfId="46" priority="76" stopIfTrue="1" operator="equal">
      <formula>0</formula>
    </cfRule>
  </conditionalFormatting>
  <conditionalFormatting sqref="E18:G27">
    <cfRule type="cellIs" dxfId="45" priority="77" stopIfTrue="1" operator="equal">
      <formula>0</formula>
    </cfRule>
  </conditionalFormatting>
  <conditionalFormatting sqref="E39:G43">
    <cfRule type="cellIs" dxfId="44" priority="51" stopIfTrue="1" operator="equal">
      <formula>0</formula>
    </cfRule>
  </conditionalFormatting>
  <conditionalFormatting sqref="E231:G237">
    <cfRule type="cellIs" dxfId="43" priority="50" stopIfTrue="1" operator="equal">
      <formula>0</formula>
    </cfRule>
  </conditionalFormatting>
  <conditionalFormatting sqref="E67:H72">
    <cfRule type="cellIs" dxfId="42" priority="36" stopIfTrue="1" operator="equal">
      <formula>0</formula>
    </cfRule>
  </conditionalFormatting>
  <conditionalFormatting sqref="E123:I123">
    <cfRule type="cellIs" dxfId="41" priority="11" stopIfTrue="1" operator="equal">
      <formula>0</formula>
    </cfRule>
  </conditionalFormatting>
  <conditionalFormatting sqref="E127:J127">
    <cfRule type="cellIs" dxfId="40" priority="161" stopIfTrue="1" operator="equal">
      <formula>0</formula>
    </cfRule>
  </conditionalFormatting>
  <conditionalFormatting sqref="E137:J137">
    <cfRule type="cellIs" dxfId="39" priority="44" stopIfTrue="1" operator="equal">
      <formula>0</formula>
    </cfRule>
  </conditionalFormatting>
  <conditionalFormatting sqref="E139:J156">
    <cfRule type="cellIs" dxfId="38" priority="74" stopIfTrue="1" operator="equal">
      <formula>0</formula>
    </cfRule>
  </conditionalFormatting>
  <conditionalFormatting sqref="E197:J204">
    <cfRule type="cellIs" dxfId="37" priority="1" stopIfTrue="1" operator="equal">
      <formula>0</formula>
    </cfRule>
  </conditionalFormatting>
  <conditionalFormatting sqref="E206:J209">
    <cfRule type="cellIs" dxfId="36" priority="54" stopIfTrue="1" operator="equal">
      <formula>0</formula>
    </cfRule>
  </conditionalFormatting>
  <conditionalFormatting sqref="F97:G108 A98:C101">
    <cfRule type="cellIs" dxfId="35" priority="32" stopIfTrue="1" operator="equal">
      <formula>0</formula>
    </cfRule>
  </conditionalFormatting>
  <conditionalFormatting sqref="F230:G230">
    <cfRule type="cellIs" dxfId="34" priority="49" stopIfTrue="1" operator="equal">
      <formula>0</formula>
    </cfRule>
  </conditionalFormatting>
  <conditionalFormatting sqref="F176:H179">
    <cfRule type="cellIs" dxfId="33" priority="59" stopIfTrue="1" operator="equal">
      <formula>0</formula>
    </cfRule>
  </conditionalFormatting>
  <conditionalFormatting sqref="F30:J34">
    <cfRule type="cellIs" dxfId="32" priority="18" stopIfTrue="1" operator="equal">
      <formula>0</formula>
    </cfRule>
  </conditionalFormatting>
  <conditionalFormatting sqref="F157:J175">
    <cfRule type="cellIs" dxfId="31" priority="81" stopIfTrue="1" operator="equal">
      <formula>0</formula>
    </cfRule>
  </conditionalFormatting>
  <conditionalFormatting sqref="H17:J27">
    <cfRule type="cellIs" dxfId="30" priority="48" stopIfTrue="1" operator="equal">
      <formula>0</formula>
    </cfRule>
  </conditionalFormatting>
  <conditionalFormatting sqref="H35:J51">
    <cfRule type="cellIs" dxfId="29" priority="55" stopIfTrue="1" operator="equal">
      <formula>0</formula>
    </cfRule>
  </conditionalFormatting>
  <conditionalFormatting sqref="H54:J63">
    <cfRule type="cellIs" dxfId="28" priority="162" stopIfTrue="1" operator="equal">
      <formula>0</formula>
    </cfRule>
  </conditionalFormatting>
  <conditionalFormatting sqref="H217:J237">
    <cfRule type="cellIs" dxfId="27" priority="30" stopIfTrue="1" operator="equal">
      <formula>0</formula>
    </cfRule>
  </conditionalFormatting>
  <conditionalFormatting sqref="I177:I182 H186:J190">
    <cfRule type="cellIs" dxfId="26" priority="147" stopIfTrue="1" operator="equal">
      <formula>0</formula>
    </cfRule>
  </conditionalFormatting>
  <conditionalFormatting sqref="I5:J16">
    <cfRule type="cellIs" dxfId="25" priority="82" stopIfTrue="1" operator="equal">
      <formula>0</formula>
    </cfRule>
  </conditionalFormatting>
  <conditionalFormatting sqref="I65:J74">
    <cfRule type="cellIs" dxfId="24" priority="35" stopIfTrue="1" operator="equal">
      <formula>0</formula>
    </cfRule>
  </conditionalFormatting>
  <conditionalFormatting sqref="I76:J102">
    <cfRule type="cellIs" dxfId="23" priority="8" stopIfTrue="1" operator="equal">
      <formula>0</formula>
    </cfRule>
  </conditionalFormatting>
  <conditionalFormatting sqref="I111:J119">
    <cfRule type="cellIs" dxfId="22" priority="84" stopIfTrue="1" operator="equal">
      <formula>0</formula>
    </cfRule>
  </conditionalFormatting>
  <conditionalFormatting sqref="I176:J176">
    <cfRule type="cellIs" dxfId="21" priority="57" stopIfTrue="1" operator="equal">
      <formula>0</formula>
    </cfRule>
  </conditionalFormatting>
  <conditionalFormatting sqref="J177:J185">
    <cfRule type="cellIs" dxfId="20" priority="68" stopIfTrue="1" operator="equal">
      <formula>0</formula>
    </cfRule>
  </conditionalFormatting>
  <conditionalFormatting sqref="X30">
    <cfRule type="cellIs" dxfId="19" priority="19" stopIfTrue="1" operator="equal">
      <formula>0</formula>
    </cfRule>
  </conditionalFormatting>
  <conditionalFormatting sqref="X32:X34">
    <cfRule type="cellIs" dxfId="18" priority="140" stopIfTrue="1" operator="equal">
      <formula>0</formula>
    </cfRule>
  </conditionalFormatting>
  <conditionalFormatting sqref="X59:X65">
    <cfRule type="cellIs" dxfId="17" priority="66" stopIfTrue="1" operator="equal">
      <formula>0</formula>
    </cfRule>
  </conditionalFormatting>
  <conditionalFormatting sqref="X72">
    <cfRule type="cellIs" dxfId="16" priority="138" stopIfTrue="1" operator="equal">
      <formula>0</formula>
    </cfRule>
  </conditionalFormatting>
  <conditionalFormatting sqref="X74:X75 C75 E75:J75">
    <cfRule type="cellIs" dxfId="15" priority="6" stopIfTrue="1" operator="equal">
      <formula>0</formula>
    </cfRule>
  </conditionalFormatting>
  <conditionalFormatting sqref="X79:X82">
    <cfRule type="cellIs" dxfId="14" priority="134" stopIfTrue="1" operator="equal">
      <formula>0</formula>
    </cfRule>
  </conditionalFormatting>
  <conditionalFormatting sqref="X85">
    <cfRule type="cellIs" dxfId="13" priority="136" stopIfTrue="1" operator="equal">
      <formula>0</formula>
    </cfRule>
  </conditionalFormatting>
  <conditionalFormatting sqref="X87">
    <cfRule type="cellIs" dxfId="12" priority="135" stopIfTrue="1" operator="equal">
      <formula>0</formula>
    </cfRule>
  </conditionalFormatting>
  <conditionalFormatting sqref="X90:X94">
    <cfRule type="cellIs" dxfId="11" priority="79" stopIfTrue="1" operator="equal">
      <formula>0</formula>
    </cfRule>
  </conditionalFormatting>
  <conditionalFormatting sqref="X96:X97">
    <cfRule type="cellIs" dxfId="10" priority="132" stopIfTrue="1" operator="equal">
      <formula>0</formula>
    </cfRule>
  </conditionalFormatting>
  <conditionalFormatting sqref="X105:X126">
    <cfRule type="cellIs" dxfId="9" priority="12" stopIfTrue="1" operator="equal">
      <formula>0</formula>
    </cfRule>
  </conditionalFormatting>
  <conditionalFormatting sqref="X129:X135">
    <cfRule type="cellIs" dxfId="8" priority="120" stopIfTrue="1" operator="equal">
      <formula>0</formula>
    </cfRule>
  </conditionalFormatting>
  <conditionalFormatting sqref="X137:X145">
    <cfRule type="cellIs" dxfId="7" priority="115" stopIfTrue="1" operator="equal">
      <formula>0</formula>
    </cfRule>
  </conditionalFormatting>
  <conditionalFormatting sqref="X147:X156">
    <cfRule type="cellIs" dxfId="6" priority="113" stopIfTrue="1" operator="equal">
      <formula>0</formula>
    </cfRule>
  </conditionalFormatting>
  <conditionalFormatting sqref="X158:X194">
    <cfRule type="cellIs" dxfId="5" priority="3" stopIfTrue="1" operator="equal">
      <formula>0</formula>
    </cfRule>
  </conditionalFormatting>
  <conditionalFormatting sqref="X196:X198">
    <cfRule type="cellIs" dxfId="4" priority="27" stopIfTrue="1" operator="equal">
      <formula>0</formula>
    </cfRule>
  </conditionalFormatting>
  <conditionalFormatting sqref="X200:X205">
    <cfRule type="cellIs" dxfId="3" priority="14" stopIfTrue="1" operator="equal">
      <formula>0</formula>
    </cfRule>
  </conditionalFormatting>
  <conditionalFormatting sqref="X214">
    <cfRule type="cellIs" dxfId="2" priority="98" stopIfTrue="1" operator="equal">
      <formula>0</formula>
    </cfRule>
  </conditionalFormatting>
  <conditionalFormatting sqref="X220:X224 X226">
    <cfRule type="cellIs" dxfId="1" priority="94" stopIfTrue="1" operator="equal">
      <formula>0</formula>
    </cfRule>
  </conditionalFormatting>
  <conditionalFormatting sqref="X228:X237">
    <cfRule type="cellIs" dxfId="0" priority="93" stopIfTrue="1" operator="equal">
      <formula>0</formula>
    </cfRule>
  </conditionalFormatting>
  <dataValidations count="3">
    <dataValidation type="list" allowBlank="1" showInputMessage="1" showErrorMessage="1" sqref="S14 S25 S26 S27 S30 S31 S32 S33 S34 S52 S53 S64 S68 S69 S70 S75 S78 S83 S84 S87 S98 S102 S111 S112 S123 S124 S138 S139 S140 S156 S172 S173 S174 S175 S176 S177 S178 S179 S180 S181 S182 S183 S184 S185 S186 S187 S188 S189 S190 S191 S192 S197 S198 S205 S210 S213 S217 S218 S5:S11 S12:S13 S15:S16 S17:S24 S28:S29 S35:S40 S41:S43 S44:S51 S54:S56 S57:S63 S65:S67 S71:S74 S76:S77 S79:S80 S81:S82 S85:S86 S89:S90 S91:S93 S94:S97 S99:S101 S103:S110 S113:S118 S119:S120 S121:S122 S125:S126 S127:S128 S129:S131 S132:S135 S136:S137 S141:S142 S143:S144 S145:S148 S149:S152 S153:S155 S157:S171 S193:S194 S195:S196 S199:S204 S206:S209 S211:S212 S214:S216 S219:S223 S224:S225 S226:S232 S233:S235 S236:S237" xr:uid="{00000000-0002-0000-0000-000000000000}">
      <formula1>"罗星街道,马尾镇,亭江镇,琅岐镇"</formula1>
    </dataValidation>
    <dataValidation type="list" allowBlank="1" showInputMessage="1" showErrorMessage="1" sqref="T14 T25 T26 T27 T30 T31 T32 T33 T34 T52 T53 T64 T68 T69 T70 T75 T78 T82 T83 T84 T87 T88 T98 T102 T111 T112 T122 T123 T124 T134 T138 T139 T140 T151 T152 T156 T172 T176 T177 T180 T185 T186 T187 T190 T191 T192 T197 T198 T205 T210 T213 T217 T218 T7:T11 T12:T13 T15:T16 T17:T24 T28:T29 T35:T40 T41:T43 T44:T51 T54:T56 T57:T63 T65:T67 T71:T74 T76:T77 T79:T81 T85:T86 T89:T91 T92:T93 T94:T97 T99:T101 T103:T110 T113:T118 T119:T121 T125:T126 T127:T128 T129:T133 T135:T137 T141:T142 T143:T144 T145:T148 T149:T150 T153:T155 T157:T171 T173:T175 T178:T179 T181:T182 T183:T184 T188:T189 T193:T194 T195:T196 T199:T204 T206:T209 T211:T212 T214:T216 T219:T223 T224:T225 T226:T232 T233:T235 T236:T237" xr:uid="{00000000-0002-0000-0000-000001000000}">
      <formula1>"农林水利,城建环保,商贸服务,工业科技,交    通,社会事业,安 置 房,旧屋区改造"</formula1>
    </dataValidation>
    <dataValidation type="list" allowBlank="1" showInputMessage="1" showErrorMessage="1" sqref="X14 X25 X26 X27 X30 X31 X32 X33 X34 X52 X53 X64 X68 X69 X70 X75 X78 X82 X83 X84 X87 X98 X102 X111 X112 X122 X123 X124 X134 X138 X139 X140 X156 X172 X176 X177 X180 X185 X186 X187 X190 X191 X192 X197 X198 X205 X210 X213 X217 X218 X224 X225 X7:X11 X12:X13 X15:X16 X17:X24 X28:X29 X35:X40 X41:X43 X44:X51 X54:X56 X57:X63 X65:X67 X71:X74 X76:X77 X79:X81 X85:X86 X89:X91 X92:X93 X94:X97 X99:X101 X103:X110 X113:X118 X119:X121 X125:X126 X127:X128 X129:X133 X135:X137 X141:X142 X143:X144 X145:X148 X149:X152 X153:X155 X157:X171 X173:X175 X178:X179 X181:X182 X183:X184 X188:X189 X193:X194 X195:X196 X199:X204 X206:X209 X211:X212 X214:X216 X219:X223 X226:X232 X233:X235 X236:X237" xr:uid="{00000000-0002-0000-0000-000002000000}">
      <formula1>"基础设施,社会事业,产业类,工业产业类"</formula1>
    </dataValidation>
  </dataValidations>
  <printOptions horizontalCentered="1"/>
  <pageMargins left="0.16875000000000001" right="0.16875000000000001" top="0.55902777777777801" bottom="0.5" header="0.43888888888888899" footer="0.26874999999999999"/>
  <pageSetup paperSize="9" scale="85" fitToHeight="0" orientation="landscape"/>
  <headerFooter scaleWithDoc="0" alignWithMargins="0">
    <oddFooter>&amp;C第 &amp;P 页，共 &amp;N 页</oddFooter>
  </headerFooter>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本月</vt:lpstr>
      <vt:lpstr>本月!Print_Area</vt:lpstr>
      <vt:lpstr>本月!Print_Titles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Carlotta</cp:lastModifiedBy>
  <dcterms:created xsi:type="dcterms:W3CDTF">2018-04-04T08:33:00Z</dcterms:created>
  <dcterms:modified xsi:type="dcterms:W3CDTF">2023-12-01T03:45:46Z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